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0" yWindow="495" windowWidth="19290" windowHeight="10890"/>
  </bookViews>
  <sheets>
    <sheet name="EPE33E 1. Zkouškový test z ETNI" sheetId="1" r:id="rId1"/>
  </sheets>
  <calcPr calcId="125725"/>
</workbook>
</file>

<file path=xl/calcChain.xml><?xml version="1.0" encoding="utf-8"?>
<calcChain xmlns="http://schemas.openxmlformats.org/spreadsheetml/2006/main">
  <c r="H93" i="1"/>
  <c r="G93"/>
  <c r="H87"/>
  <c r="G87"/>
  <c r="H84"/>
  <c r="G84"/>
  <c r="H79"/>
  <c r="G79"/>
  <c r="H75"/>
  <c r="G75"/>
  <c r="H73"/>
  <c r="G73"/>
  <c r="H72"/>
  <c r="G72"/>
  <c r="H70"/>
  <c r="G70"/>
  <c r="H68"/>
  <c r="G68"/>
  <c r="H64"/>
  <c r="G64"/>
  <c r="H61"/>
  <c r="G61"/>
  <c r="H58"/>
  <c r="G58"/>
  <c r="H53"/>
  <c r="G53"/>
  <c r="H47"/>
  <c r="G47"/>
  <c r="G44"/>
  <c r="H44" s="1"/>
  <c r="H42"/>
  <c r="G42"/>
  <c r="H39"/>
  <c r="G39"/>
  <c r="H38"/>
  <c r="G38"/>
  <c r="H37"/>
  <c r="G37"/>
  <c r="H35"/>
  <c r="G35"/>
  <c r="H33"/>
  <c r="G33"/>
  <c r="H31"/>
  <c r="G31"/>
  <c r="H29"/>
  <c r="G29"/>
  <c r="H26"/>
  <c r="G26"/>
  <c r="H25"/>
  <c r="G25"/>
  <c r="H24"/>
  <c r="G24"/>
  <c r="H23"/>
  <c r="G23"/>
  <c r="H20"/>
  <c r="G20"/>
  <c r="H18"/>
  <c r="G18"/>
  <c r="G9"/>
  <c r="H9" s="1"/>
  <c r="H5"/>
  <c r="G5"/>
  <c r="E42"/>
  <c r="E25"/>
  <c r="E44"/>
  <c r="E18"/>
  <c r="E29"/>
  <c r="E53"/>
  <c r="E84"/>
  <c r="E5"/>
  <c r="E9"/>
  <c r="E20"/>
  <c r="E23"/>
  <c r="E24"/>
  <c r="E26"/>
  <c r="E31"/>
  <c r="E33"/>
  <c r="E37"/>
  <c r="E38"/>
  <c r="E39"/>
  <c r="E47"/>
  <c r="E58"/>
  <c r="E61"/>
  <c r="E64"/>
  <c r="E68"/>
  <c r="E70"/>
  <c r="E79"/>
  <c r="E73"/>
  <c r="E75"/>
  <c r="E87"/>
  <c r="E93"/>
  <c r="E35"/>
  <c r="E72"/>
  <c r="H3"/>
  <c r="H4"/>
  <c r="H8"/>
  <c r="H17"/>
  <c r="H22"/>
  <c r="H32"/>
  <c r="H34"/>
  <c r="H36"/>
  <c r="H41"/>
  <c r="H46"/>
  <c r="H52"/>
  <c r="H60"/>
  <c r="H69"/>
  <c r="H71"/>
  <c r="H74"/>
  <c r="H78"/>
  <c r="H83"/>
  <c r="H86"/>
  <c r="H88"/>
  <c r="H92"/>
  <c r="F3"/>
  <c r="F4"/>
  <c r="F6"/>
  <c r="F7"/>
  <c r="F8"/>
  <c r="F10"/>
  <c r="F11"/>
  <c r="F14"/>
  <c r="F12"/>
  <c r="F13"/>
  <c r="F15"/>
  <c r="F16"/>
  <c r="F17"/>
  <c r="F19"/>
  <c r="F21"/>
  <c r="F22"/>
  <c r="F27"/>
  <c r="F28"/>
  <c r="F30"/>
  <c r="F32"/>
  <c r="F34"/>
  <c r="F36"/>
  <c r="F40"/>
  <c r="F41"/>
  <c r="F43"/>
  <c r="F45"/>
  <c r="F46"/>
  <c r="F48"/>
  <c r="F49"/>
  <c r="F50"/>
  <c r="F51"/>
  <c r="F52"/>
  <c r="F54"/>
  <c r="F55"/>
  <c r="F56"/>
  <c r="F57"/>
  <c r="F59"/>
  <c r="F60"/>
  <c r="F62"/>
  <c r="F63"/>
  <c r="F65"/>
  <c r="F66"/>
  <c r="F67"/>
  <c r="F69"/>
  <c r="F71"/>
  <c r="F74"/>
  <c r="F76"/>
  <c r="F77"/>
  <c r="F78"/>
  <c r="F80"/>
  <c r="F81"/>
  <c r="F82"/>
  <c r="F83"/>
  <c r="F85"/>
  <c r="F86"/>
  <c r="F88"/>
  <c r="F89"/>
  <c r="F90"/>
  <c r="F91"/>
  <c r="F92"/>
  <c r="E14"/>
  <c r="F2"/>
  <c r="E3"/>
  <c r="G3" s="1"/>
  <c r="E4"/>
  <c r="G4" s="1"/>
  <c r="E6"/>
  <c r="G6" s="1"/>
  <c r="H6" s="1"/>
  <c r="E7"/>
  <c r="G7" s="1"/>
  <c r="H7" s="1"/>
  <c r="E8"/>
  <c r="G8" s="1"/>
  <c r="E10"/>
  <c r="G10" s="1"/>
  <c r="H10" s="1"/>
  <c r="E11"/>
  <c r="G11" s="1"/>
  <c r="H11" s="1"/>
  <c r="E12"/>
  <c r="G12" s="1"/>
  <c r="H12" s="1"/>
  <c r="E13"/>
  <c r="G13" s="1"/>
  <c r="H13" s="1"/>
  <c r="E15"/>
  <c r="G15" s="1"/>
  <c r="H15" s="1"/>
  <c r="E16"/>
  <c r="G16" s="1"/>
  <c r="H16" s="1"/>
  <c r="E17"/>
  <c r="G17" s="1"/>
  <c r="E19"/>
  <c r="G19" s="1"/>
  <c r="H19" s="1"/>
  <c r="E21"/>
  <c r="G21" s="1"/>
  <c r="H21" s="1"/>
  <c r="E22"/>
  <c r="G22" s="1"/>
  <c r="E27"/>
  <c r="G27" s="1"/>
  <c r="H27" s="1"/>
  <c r="E28"/>
  <c r="G28" s="1"/>
  <c r="H28" s="1"/>
  <c r="E30"/>
  <c r="G30" s="1"/>
  <c r="H30" s="1"/>
  <c r="E32"/>
  <c r="G32" s="1"/>
  <c r="E34"/>
  <c r="G34" s="1"/>
  <c r="E36"/>
  <c r="G36" s="1"/>
  <c r="E40"/>
  <c r="G40" s="1"/>
  <c r="H40" s="1"/>
  <c r="E41"/>
  <c r="G41" s="1"/>
  <c r="E43"/>
  <c r="G43" s="1"/>
  <c r="H43" s="1"/>
  <c r="E45"/>
  <c r="G45" s="1"/>
  <c r="H45" s="1"/>
  <c r="E46"/>
  <c r="G46" s="1"/>
  <c r="E48"/>
  <c r="G48" s="1"/>
  <c r="H48" s="1"/>
  <c r="E49"/>
  <c r="G49" s="1"/>
  <c r="H49" s="1"/>
  <c r="E50"/>
  <c r="G50" s="1"/>
  <c r="H50" s="1"/>
  <c r="E51"/>
  <c r="G51" s="1"/>
  <c r="H51" s="1"/>
  <c r="E52"/>
  <c r="G52" s="1"/>
  <c r="E54"/>
  <c r="G54" s="1"/>
  <c r="H54" s="1"/>
  <c r="E55"/>
  <c r="G55" s="1"/>
  <c r="H55" s="1"/>
  <c r="E56"/>
  <c r="G56" s="1"/>
  <c r="H56" s="1"/>
  <c r="E57"/>
  <c r="G57" s="1"/>
  <c r="H57" s="1"/>
  <c r="E59"/>
  <c r="G59" s="1"/>
  <c r="H59" s="1"/>
  <c r="E60"/>
  <c r="G60" s="1"/>
  <c r="E62"/>
  <c r="G62" s="1"/>
  <c r="H62" s="1"/>
  <c r="E63"/>
  <c r="G63" s="1"/>
  <c r="H63" s="1"/>
  <c r="E65"/>
  <c r="G65" s="1"/>
  <c r="H65" s="1"/>
  <c r="E66"/>
  <c r="G66" s="1"/>
  <c r="H66" s="1"/>
  <c r="E67"/>
  <c r="G67" s="1"/>
  <c r="H67" s="1"/>
  <c r="E69"/>
  <c r="G69" s="1"/>
  <c r="E71"/>
  <c r="G71" s="1"/>
  <c r="E74"/>
  <c r="G74" s="1"/>
  <c r="E76"/>
  <c r="G76" s="1"/>
  <c r="H76" s="1"/>
  <c r="E77"/>
  <c r="G77" s="1"/>
  <c r="H77" s="1"/>
  <c r="E78"/>
  <c r="G78" s="1"/>
  <c r="E80"/>
  <c r="G80" s="1"/>
  <c r="H80" s="1"/>
  <c r="E81"/>
  <c r="G81" s="1"/>
  <c r="H81" s="1"/>
  <c r="E82"/>
  <c r="G82" s="1"/>
  <c r="H82" s="1"/>
  <c r="E83"/>
  <c r="G83" s="1"/>
  <c r="E85"/>
  <c r="G85" s="1"/>
  <c r="H85" s="1"/>
  <c r="E86"/>
  <c r="G86" s="1"/>
  <c r="E88"/>
  <c r="G88" s="1"/>
  <c r="E89"/>
  <c r="G89" s="1"/>
  <c r="H89" s="1"/>
  <c r="E90"/>
  <c r="G90" s="1"/>
  <c r="H90" s="1"/>
  <c r="E91"/>
  <c r="G91" s="1"/>
  <c r="H91" s="1"/>
  <c r="E92"/>
  <c r="G92" s="1"/>
  <c r="E2"/>
  <c r="G2" s="1"/>
  <c r="H2" s="1"/>
  <c r="G14" l="1"/>
  <c r="H14" s="1"/>
</calcChain>
</file>

<file path=xl/sharedStrings.xml><?xml version="1.0" encoding="utf-8"?>
<sst xmlns="http://schemas.openxmlformats.org/spreadsheetml/2006/main" count="441" uniqueCount="131">
  <si>
    <t>Příjmení</t>
  </si>
  <si>
    <t>Křestní jméno</t>
  </si>
  <si>
    <t>Známka/21,333</t>
  </si>
  <si>
    <t>Volfová</t>
  </si>
  <si>
    <t>Veronika</t>
  </si>
  <si>
    <t>Král</t>
  </si>
  <si>
    <t>Tomáš</t>
  </si>
  <si>
    <t>Špála</t>
  </si>
  <si>
    <t>Ondřej</t>
  </si>
  <si>
    <t>Došková</t>
  </si>
  <si>
    <t>Kristýna</t>
  </si>
  <si>
    <t>Tenklová</t>
  </si>
  <si>
    <t>Aneta</t>
  </si>
  <si>
    <t>Domkářová</t>
  </si>
  <si>
    <t>Anna</t>
  </si>
  <si>
    <t>Nikl</t>
  </si>
  <si>
    <t>Ivan</t>
  </si>
  <si>
    <t>Fučíková</t>
  </si>
  <si>
    <t>Kosová</t>
  </si>
  <si>
    <t>Jitka</t>
  </si>
  <si>
    <t>Kratochvíl</t>
  </si>
  <si>
    <t>Jakub</t>
  </si>
  <si>
    <t>Dolejšová</t>
  </si>
  <si>
    <t>Lucie</t>
  </si>
  <si>
    <t>Špeldová</t>
  </si>
  <si>
    <t>Buriánková</t>
  </si>
  <si>
    <t>Josefína</t>
  </si>
  <si>
    <t>Milenovská</t>
  </si>
  <si>
    <t>Marie</t>
  </si>
  <si>
    <t>Pražáková</t>
  </si>
  <si>
    <t>Petra</t>
  </si>
  <si>
    <t>Žabková</t>
  </si>
  <si>
    <t>Monika</t>
  </si>
  <si>
    <t>Komárková</t>
  </si>
  <si>
    <t>Tereza</t>
  </si>
  <si>
    <t>Vrtišková</t>
  </si>
  <si>
    <t>Ježková</t>
  </si>
  <si>
    <t>Michaela</t>
  </si>
  <si>
    <t>Vyskočilová</t>
  </si>
  <si>
    <t>Kreislová</t>
  </si>
  <si>
    <t>Jana</t>
  </si>
  <si>
    <t>Benediktová</t>
  </si>
  <si>
    <t>Dana</t>
  </si>
  <si>
    <t>Dutá</t>
  </si>
  <si>
    <t>Sára</t>
  </si>
  <si>
    <t>Svojšová</t>
  </si>
  <si>
    <t>Kateřina</t>
  </si>
  <si>
    <t>Němcová</t>
  </si>
  <si>
    <t>Abbasová</t>
  </si>
  <si>
    <t>Sylvie</t>
  </si>
  <si>
    <t>Baudyšová</t>
  </si>
  <si>
    <t>Pavlína</t>
  </si>
  <si>
    <t>Dušková</t>
  </si>
  <si>
    <t>Lenka</t>
  </si>
  <si>
    <t>Procházková</t>
  </si>
  <si>
    <t>Dolanský</t>
  </si>
  <si>
    <t>Matěj</t>
  </si>
  <si>
    <t>Smýkalová</t>
  </si>
  <si>
    <t>Hana</t>
  </si>
  <si>
    <t>Škochová</t>
  </si>
  <si>
    <t>Müller</t>
  </si>
  <si>
    <t>Petr</t>
  </si>
  <si>
    <t>Burian</t>
  </si>
  <si>
    <t>Peterka</t>
  </si>
  <si>
    <t>Daniel</t>
  </si>
  <si>
    <t>Sepherteladze</t>
  </si>
  <si>
    <t>Ketevan</t>
  </si>
  <si>
    <t>Tomšů</t>
  </si>
  <si>
    <t>Mondryk</t>
  </si>
  <si>
    <t>Romana</t>
  </si>
  <si>
    <t>Veverková</t>
  </si>
  <si>
    <t>Adéla</t>
  </si>
  <si>
    <t>Adámek</t>
  </si>
  <si>
    <t>Zbyněk</t>
  </si>
  <si>
    <t>Fochler</t>
  </si>
  <si>
    <t>Lukáš</t>
  </si>
  <si>
    <t>Sloupová</t>
  </si>
  <si>
    <t>Hanusová</t>
  </si>
  <si>
    <t>Hlavová</t>
  </si>
  <si>
    <t>Knotková</t>
  </si>
  <si>
    <t>Krůželová</t>
  </si>
  <si>
    <t>Kratochvílová</t>
  </si>
  <si>
    <t>Bejček</t>
  </si>
  <si>
    <t>Šťastná</t>
  </si>
  <si>
    <t>Košťál</t>
  </si>
  <si>
    <t>Vosátková</t>
  </si>
  <si>
    <t>Večerková</t>
  </si>
  <si>
    <t>Čechová</t>
  </si>
  <si>
    <t>Barbora</t>
  </si>
  <si>
    <t>Zajíčková</t>
  </si>
  <si>
    <t>Gabriela</t>
  </si>
  <si>
    <t>Čimera</t>
  </si>
  <si>
    <t>Jan</t>
  </si>
  <si>
    <t>Brandejská</t>
  </si>
  <si>
    <t>Huptychová</t>
  </si>
  <si>
    <t>Natálie</t>
  </si>
  <si>
    <t>Rupprichová</t>
  </si>
  <si>
    <t>Silverthornová</t>
  </si>
  <si>
    <t>Nikola</t>
  </si>
  <si>
    <t>Průchová</t>
  </si>
  <si>
    <t>Kvalifikace</t>
  </si>
  <si>
    <t>NE</t>
  </si>
  <si>
    <t>ANO</t>
  </si>
  <si>
    <t>bonifikace</t>
  </si>
  <si>
    <t>Body za test</t>
  </si>
  <si>
    <t>celkem bodů</t>
  </si>
  <si>
    <t>předběžná známka</t>
  </si>
  <si>
    <t>+1</t>
  </si>
  <si>
    <t>-3</t>
  </si>
  <si>
    <t>-2</t>
  </si>
  <si>
    <t>0</t>
  </si>
  <si>
    <t>+3</t>
  </si>
  <si>
    <t>+2</t>
  </si>
  <si>
    <t>Dimitrovová</t>
  </si>
  <si>
    <t>-1</t>
  </si>
  <si>
    <t>ne</t>
  </si>
  <si>
    <t>Nikol</t>
  </si>
  <si>
    <t>ústní</t>
  </si>
  <si>
    <t>Feuerstein</t>
  </si>
  <si>
    <t>Filip</t>
  </si>
  <si>
    <t>Elicarová</t>
  </si>
  <si>
    <t>Martina</t>
  </si>
  <si>
    <t>Fittnerová</t>
  </si>
  <si>
    <t>Klára</t>
  </si>
  <si>
    <t>Jodas</t>
  </si>
  <si>
    <t>Miloš</t>
  </si>
  <si>
    <t>Kalendovská</t>
  </si>
  <si>
    <t>Nováková</t>
  </si>
  <si>
    <t>Slapničková</t>
  </si>
  <si>
    <t>Markéta</t>
  </si>
  <si>
    <t>Strouha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</si>
</sst>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theme="9" tint="-0.249977111117893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b/>
      <sz val="10"/>
      <color theme="9" tint="-0.249977111117893"/>
      <name val="Arial"/>
      <family val="2"/>
      <charset val="238"/>
    </font>
    <font>
      <sz val="11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0" fillId="0" borderId="0" xfId="0" applyNumberForma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14" fontId="0" fillId="2" borderId="0" xfId="0" applyNumberFormat="1" applyFill="1"/>
    <xf numFmtId="4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/>
    <xf numFmtId="49" fontId="5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14" fontId="6" fillId="2" borderId="0" xfId="0" applyNumberFormat="1" applyFont="1" applyFill="1"/>
    <xf numFmtId="14" fontId="7" fillId="2" borderId="0" xfId="0" applyNumberFormat="1" applyFont="1" applyFill="1"/>
    <xf numFmtId="0" fontId="7" fillId="2" borderId="0" xfId="0" applyFont="1" applyFill="1" applyAlignment="1">
      <alignment horizontal="center"/>
    </xf>
    <xf numFmtId="49" fontId="1" fillId="0" borderId="0" xfId="0" applyNumberFormat="1" applyFont="1"/>
    <xf numFmtId="49" fontId="8" fillId="0" borderId="0" xfId="0" applyNumberFormat="1" applyFont="1"/>
    <xf numFmtId="14" fontId="9" fillId="4" borderId="0" xfId="0" applyNumberFormat="1" applyFont="1" applyFill="1"/>
    <xf numFmtId="0" fontId="9" fillId="4" borderId="0" xfId="0" applyFont="1" applyFill="1"/>
    <xf numFmtId="0" fontId="9" fillId="3" borderId="0" xfId="0" applyFont="1" applyFill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P82" sqref="P82"/>
    </sheetView>
  </sheetViews>
  <sheetFormatPr defaultRowHeight="15"/>
  <cols>
    <col min="1" max="1" width="13.5703125" customWidth="1"/>
    <col min="4" max="4" width="15.140625" customWidth="1"/>
    <col min="5" max="5" width="16.5703125" customWidth="1"/>
    <col min="6" max="6" width="11.28515625" style="8" customWidth="1"/>
    <col min="7" max="7" width="15.42578125" style="8" customWidth="1"/>
    <col min="8" max="8" width="19.5703125" style="14" customWidth="1"/>
    <col min="11" max="11" width="13.7109375" customWidth="1"/>
    <col min="12" max="12" width="9.140625" style="10"/>
    <col min="13" max="13" width="9.140625" style="9"/>
  </cols>
  <sheetData>
    <row r="1" spans="1:14">
      <c r="A1" s="1" t="s">
        <v>0</v>
      </c>
      <c r="B1" s="1" t="s">
        <v>1</v>
      </c>
      <c r="C1" s="1" t="s">
        <v>2</v>
      </c>
      <c r="D1" s="1" t="s">
        <v>100</v>
      </c>
      <c r="E1" s="1" t="s">
        <v>104</v>
      </c>
      <c r="F1" s="1" t="s">
        <v>103</v>
      </c>
      <c r="G1" s="1" t="s">
        <v>105</v>
      </c>
      <c r="H1" s="13" t="s">
        <v>106</v>
      </c>
      <c r="M1" s="11" t="s">
        <v>117</v>
      </c>
    </row>
    <row r="2" spans="1:14">
      <c r="A2" s="2" t="s">
        <v>48</v>
      </c>
      <c r="B2" s="2" t="s">
        <v>49</v>
      </c>
      <c r="C2" s="15">
        <v>16.222000000000001</v>
      </c>
      <c r="D2" s="2" t="s">
        <v>102</v>
      </c>
      <c r="E2" s="4">
        <f t="shared" ref="E2:E33" si="0">TRUNC(C2)</f>
        <v>16</v>
      </c>
      <c r="F2" s="7" t="str">
        <f>J2</f>
        <v>+1</v>
      </c>
      <c r="G2" s="7">
        <f t="shared" ref="G2:G33" si="1">E2+F2</f>
        <v>17</v>
      </c>
      <c r="H2" s="14" t="str">
        <f t="shared" ref="H2:H33" si="2">IF(D2="NE","NE-kvalifikace",IF(G2&gt;19,1,IF(G2=19,"1-",IF(G2=18,2,IF(G2=17,"2-",IF(G2=16,3,IF(G2=15,"3-",IF(G2&lt;=14,"NE"))))))))</f>
        <v>2-</v>
      </c>
      <c r="J2" s="5" t="s">
        <v>107</v>
      </c>
      <c r="K2" s="2" t="s">
        <v>48</v>
      </c>
      <c r="L2" s="12">
        <v>42146</v>
      </c>
      <c r="M2" s="9">
        <v>2</v>
      </c>
      <c r="N2" s="32"/>
    </row>
    <row r="3" spans="1:14">
      <c r="A3" s="2" t="s">
        <v>72</v>
      </c>
      <c r="B3" s="2" t="s">
        <v>73</v>
      </c>
      <c r="C3" s="15">
        <v>20.210999999999999</v>
      </c>
      <c r="D3" s="2" t="s">
        <v>101</v>
      </c>
      <c r="E3" s="4">
        <f t="shared" si="0"/>
        <v>20</v>
      </c>
      <c r="F3" s="7" t="str">
        <f>J3</f>
        <v>-3</v>
      </c>
      <c r="G3" s="7">
        <f t="shared" si="1"/>
        <v>17</v>
      </c>
      <c r="H3" s="14" t="str">
        <f t="shared" si="2"/>
        <v>NE-kvalifikace</v>
      </c>
      <c r="J3" s="5" t="s">
        <v>108</v>
      </c>
      <c r="K3" s="2" t="s">
        <v>72</v>
      </c>
      <c r="L3" s="12">
        <v>42142</v>
      </c>
      <c r="M3" s="11" t="s">
        <v>115</v>
      </c>
      <c r="N3" s="33"/>
    </row>
    <row r="4" spans="1:14">
      <c r="A4" s="2" t="s">
        <v>50</v>
      </c>
      <c r="B4" s="2" t="s">
        <v>51</v>
      </c>
      <c r="C4" s="15">
        <v>18.131</v>
      </c>
      <c r="D4" s="2" t="s">
        <v>101</v>
      </c>
      <c r="E4" s="4">
        <f t="shared" si="0"/>
        <v>18</v>
      </c>
      <c r="F4" s="7" t="str">
        <f>J4</f>
        <v>0</v>
      </c>
      <c r="G4" s="7">
        <f t="shared" si="1"/>
        <v>18</v>
      </c>
      <c r="H4" s="14" t="str">
        <f t="shared" si="2"/>
        <v>NE-kvalifikace</v>
      </c>
      <c r="J4" s="5" t="s">
        <v>110</v>
      </c>
      <c r="K4" s="2" t="s">
        <v>50</v>
      </c>
      <c r="L4" s="12">
        <v>42142</v>
      </c>
      <c r="M4" s="11" t="s">
        <v>115</v>
      </c>
      <c r="N4" s="32"/>
    </row>
    <row r="5" spans="1:14" s="18" customFormat="1">
      <c r="A5" s="16" t="s">
        <v>50</v>
      </c>
      <c r="B5" s="16" t="s">
        <v>51</v>
      </c>
      <c r="C5" s="17">
        <v>16.332999999999998</v>
      </c>
      <c r="D5" s="16" t="s">
        <v>102</v>
      </c>
      <c r="E5" s="24">
        <f t="shared" si="0"/>
        <v>16</v>
      </c>
      <c r="F5" s="19">
        <v>0</v>
      </c>
      <c r="G5" s="25">
        <f t="shared" si="1"/>
        <v>16</v>
      </c>
      <c r="H5" s="20">
        <f t="shared" si="2"/>
        <v>3</v>
      </c>
      <c r="L5" s="26">
        <v>42149</v>
      </c>
      <c r="M5" s="23">
        <v>3</v>
      </c>
      <c r="N5" s="32"/>
    </row>
    <row r="6" spans="1:14">
      <c r="A6" s="2" t="s">
        <v>82</v>
      </c>
      <c r="B6" s="2" t="s">
        <v>64</v>
      </c>
      <c r="C6" s="15">
        <v>18.332999999999998</v>
      </c>
      <c r="D6" s="2" t="s">
        <v>102</v>
      </c>
      <c r="E6" s="4">
        <f t="shared" si="0"/>
        <v>18</v>
      </c>
      <c r="F6" s="7" t="str">
        <f>J6</f>
        <v>0</v>
      </c>
      <c r="G6" s="7">
        <f t="shared" si="1"/>
        <v>18</v>
      </c>
      <c r="H6" s="14">
        <f t="shared" si="2"/>
        <v>2</v>
      </c>
      <c r="J6" s="5" t="s">
        <v>110</v>
      </c>
      <c r="K6" s="2" t="s">
        <v>82</v>
      </c>
      <c r="L6" s="12">
        <v>42142</v>
      </c>
      <c r="M6" s="9">
        <v>2</v>
      </c>
      <c r="N6" s="32"/>
    </row>
    <row r="7" spans="1:14">
      <c r="A7" s="29" t="s">
        <v>41</v>
      </c>
      <c r="B7" s="29" t="s">
        <v>42</v>
      </c>
      <c r="C7" s="15">
        <v>20.332999999999998</v>
      </c>
      <c r="D7" s="2" t="s">
        <v>102</v>
      </c>
      <c r="E7" s="4">
        <f t="shared" si="0"/>
        <v>20</v>
      </c>
      <c r="F7" s="7" t="str">
        <f>J7</f>
        <v>+3</v>
      </c>
      <c r="G7" s="7">
        <f t="shared" si="1"/>
        <v>23</v>
      </c>
      <c r="H7" s="14">
        <f t="shared" si="2"/>
        <v>1</v>
      </c>
      <c r="J7" s="5" t="s">
        <v>111</v>
      </c>
      <c r="K7" s="2" t="s">
        <v>41</v>
      </c>
      <c r="L7" s="12">
        <v>42142</v>
      </c>
      <c r="M7" s="9">
        <v>1</v>
      </c>
      <c r="N7" s="32"/>
    </row>
    <row r="8" spans="1:14">
      <c r="A8" s="29" t="s">
        <v>93</v>
      </c>
      <c r="B8" s="29" t="s">
        <v>34</v>
      </c>
      <c r="C8" s="15">
        <v>14.231</v>
      </c>
      <c r="D8" s="2" t="s">
        <v>101</v>
      </c>
      <c r="E8" s="4">
        <f t="shared" si="0"/>
        <v>14</v>
      </c>
      <c r="F8" s="7" t="str">
        <f>J8</f>
        <v>+3</v>
      </c>
      <c r="G8" s="7">
        <f t="shared" si="1"/>
        <v>17</v>
      </c>
      <c r="H8" s="14" t="str">
        <f t="shared" si="2"/>
        <v>NE-kvalifikace</v>
      </c>
      <c r="J8" s="5" t="s">
        <v>111</v>
      </c>
      <c r="K8" s="2" t="s">
        <v>93</v>
      </c>
      <c r="L8" s="12">
        <v>42142</v>
      </c>
      <c r="M8" s="11" t="s">
        <v>115</v>
      </c>
      <c r="N8" s="32"/>
    </row>
    <row r="9" spans="1:14" s="18" customFormat="1">
      <c r="A9" s="30" t="s">
        <v>93</v>
      </c>
      <c r="B9" s="30" t="s">
        <v>34</v>
      </c>
      <c r="C9" s="17">
        <v>20.332000000000001</v>
      </c>
      <c r="D9" s="16" t="s">
        <v>102</v>
      </c>
      <c r="E9" s="24">
        <f t="shared" si="0"/>
        <v>20</v>
      </c>
      <c r="F9" s="25" t="s">
        <v>111</v>
      </c>
      <c r="G9" s="25">
        <f t="shared" si="1"/>
        <v>23</v>
      </c>
      <c r="H9" s="20">
        <f t="shared" si="2"/>
        <v>1</v>
      </c>
      <c r="L9" s="26">
        <v>42149</v>
      </c>
      <c r="M9" s="23">
        <v>1</v>
      </c>
      <c r="N9" s="32"/>
    </row>
    <row r="10" spans="1:14">
      <c r="A10" s="2" t="s">
        <v>62</v>
      </c>
      <c r="B10" s="2" t="s">
        <v>61</v>
      </c>
      <c r="C10" s="15">
        <v>18.323</v>
      </c>
      <c r="D10" s="2" t="s">
        <v>102</v>
      </c>
      <c r="E10" s="4">
        <f t="shared" si="0"/>
        <v>18</v>
      </c>
      <c r="F10" s="7" t="str">
        <f t="shared" ref="F10:F17" si="3">J10</f>
        <v>0</v>
      </c>
      <c r="G10" s="7">
        <f t="shared" si="1"/>
        <v>18</v>
      </c>
      <c r="H10" s="14">
        <f t="shared" si="2"/>
        <v>2</v>
      </c>
      <c r="J10" s="5" t="s">
        <v>110</v>
      </c>
      <c r="K10" s="2" t="s">
        <v>62</v>
      </c>
      <c r="L10" s="12">
        <v>42145</v>
      </c>
      <c r="M10" s="9">
        <v>2</v>
      </c>
      <c r="N10" s="32"/>
    </row>
    <row r="11" spans="1:14">
      <c r="A11" s="2" t="s">
        <v>25</v>
      </c>
      <c r="B11" s="2" t="s">
        <v>26</v>
      </c>
      <c r="C11" s="15">
        <v>19.332999999999998</v>
      </c>
      <c r="D11" s="2" t="s">
        <v>102</v>
      </c>
      <c r="E11" s="4">
        <f t="shared" si="0"/>
        <v>19</v>
      </c>
      <c r="F11" s="7" t="str">
        <f t="shared" si="3"/>
        <v>+2</v>
      </c>
      <c r="G11" s="7">
        <f t="shared" si="1"/>
        <v>21</v>
      </c>
      <c r="H11" s="14">
        <f t="shared" si="2"/>
        <v>1</v>
      </c>
      <c r="J11" s="5" t="s">
        <v>112</v>
      </c>
      <c r="K11" s="2" t="s">
        <v>25</v>
      </c>
      <c r="L11" s="12">
        <v>42142</v>
      </c>
      <c r="M11" s="9">
        <v>1</v>
      </c>
      <c r="N11" s="31">
        <v>42142</v>
      </c>
    </row>
    <row r="12" spans="1:14">
      <c r="A12" s="2" t="s">
        <v>87</v>
      </c>
      <c r="B12" s="2" t="s">
        <v>88</v>
      </c>
      <c r="C12" s="15">
        <v>18.222999999999999</v>
      </c>
      <c r="D12" s="2" t="s">
        <v>102</v>
      </c>
      <c r="E12" s="4">
        <f t="shared" si="0"/>
        <v>18</v>
      </c>
      <c r="F12" s="7" t="str">
        <f t="shared" si="3"/>
        <v>+2</v>
      </c>
      <c r="G12" s="7">
        <f t="shared" si="1"/>
        <v>20</v>
      </c>
      <c r="H12" s="14">
        <f t="shared" si="2"/>
        <v>1</v>
      </c>
      <c r="J12" s="5" t="s">
        <v>112</v>
      </c>
      <c r="K12" s="2" t="s">
        <v>87</v>
      </c>
      <c r="L12" s="12">
        <v>42145</v>
      </c>
      <c r="M12" s="9">
        <v>2</v>
      </c>
      <c r="N12" s="32"/>
    </row>
    <row r="13" spans="1:14">
      <c r="A13" s="2" t="s">
        <v>91</v>
      </c>
      <c r="B13" s="2" t="s">
        <v>92</v>
      </c>
      <c r="C13" s="15">
        <v>19.323</v>
      </c>
      <c r="D13" s="2" t="s">
        <v>102</v>
      </c>
      <c r="E13" s="4">
        <f t="shared" si="0"/>
        <v>19</v>
      </c>
      <c r="F13" s="7" t="str">
        <f t="shared" si="3"/>
        <v>0</v>
      </c>
      <c r="G13" s="7">
        <f t="shared" si="1"/>
        <v>19</v>
      </c>
      <c r="H13" s="14" t="str">
        <f t="shared" si="2"/>
        <v>1-</v>
      </c>
      <c r="J13" s="5" t="s">
        <v>110</v>
      </c>
      <c r="K13" s="2" t="s">
        <v>91</v>
      </c>
      <c r="L13" s="12">
        <v>42142</v>
      </c>
      <c r="M13" s="9">
        <v>2</v>
      </c>
      <c r="N13" s="32"/>
    </row>
    <row r="14" spans="1:14">
      <c r="A14" s="2" t="s">
        <v>113</v>
      </c>
      <c r="B14" s="3" t="s">
        <v>116</v>
      </c>
      <c r="C14" s="15">
        <v>17.32</v>
      </c>
      <c r="D14" s="2" t="s">
        <v>102</v>
      </c>
      <c r="E14" s="4">
        <f t="shared" si="0"/>
        <v>17</v>
      </c>
      <c r="F14" s="7" t="str">
        <f t="shared" si="3"/>
        <v>+2</v>
      </c>
      <c r="G14" s="7">
        <f t="shared" si="1"/>
        <v>19</v>
      </c>
      <c r="H14" s="14" t="str">
        <f t="shared" si="2"/>
        <v>1-</v>
      </c>
      <c r="J14" s="5" t="s">
        <v>112</v>
      </c>
      <c r="K14" s="2" t="s">
        <v>113</v>
      </c>
      <c r="L14" s="12">
        <v>42142</v>
      </c>
      <c r="M14" s="9">
        <v>2</v>
      </c>
      <c r="N14" s="31">
        <v>42142</v>
      </c>
    </row>
    <row r="15" spans="1:14">
      <c r="A15" s="2" t="s">
        <v>55</v>
      </c>
      <c r="B15" s="2" t="s">
        <v>56</v>
      </c>
      <c r="C15" s="15">
        <v>18.332000000000001</v>
      </c>
      <c r="D15" s="2" t="s">
        <v>102</v>
      </c>
      <c r="E15" s="4">
        <f t="shared" si="0"/>
        <v>18</v>
      </c>
      <c r="F15" s="7" t="str">
        <f t="shared" si="3"/>
        <v>-1</v>
      </c>
      <c r="G15" s="7">
        <f t="shared" si="1"/>
        <v>17</v>
      </c>
      <c r="H15" s="14" t="str">
        <f t="shared" si="2"/>
        <v>2-</v>
      </c>
      <c r="J15" s="5" t="s">
        <v>114</v>
      </c>
      <c r="K15" s="2" t="s">
        <v>55</v>
      </c>
      <c r="L15" s="12">
        <v>42145</v>
      </c>
      <c r="M15" s="9">
        <v>3</v>
      </c>
      <c r="N15" s="32"/>
    </row>
    <row r="16" spans="1:14">
      <c r="A16" s="2" t="s">
        <v>22</v>
      </c>
      <c r="B16" s="2" t="s">
        <v>23</v>
      </c>
      <c r="C16" s="15">
        <v>17.321999999999999</v>
      </c>
      <c r="D16" s="2" t="s">
        <v>102</v>
      </c>
      <c r="E16" s="4">
        <f t="shared" si="0"/>
        <v>17</v>
      </c>
      <c r="F16" s="7" t="str">
        <f t="shared" si="3"/>
        <v>0</v>
      </c>
      <c r="G16" s="7">
        <f t="shared" si="1"/>
        <v>17</v>
      </c>
      <c r="H16" s="14" t="str">
        <f t="shared" si="2"/>
        <v>2-</v>
      </c>
      <c r="J16" s="5" t="s">
        <v>110</v>
      </c>
      <c r="K16" s="2" t="s">
        <v>22</v>
      </c>
      <c r="L16" s="12">
        <v>42150</v>
      </c>
      <c r="M16" s="9">
        <v>3</v>
      </c>
      <c r="N16" s="32"/>
    </row>
    <row r="17" spans="1:14">
      <c r="A17" s="2" t="s">
        <v>13</v>
      </c>
      <c r="B17" s="2" t="s">
        <v>14</v>
      </c>
      <c r="C17" s="15">
        <v>20.32</v>
      </c>
      <c r="D17" s="2" t="s">
        <v>101</v>
      </c>
      <c r="E17" s="4">
        <f t="shared" si="0"/>
        <v>20</v>
      </c>
      <c r="F17" s="7" t="str">
        <f t="shared" si="3"/>
        <v>+1</v>
      </c>
      <c r="G17" s="7">
        <f t="shared" si="1"/>
        <v>21</v>
      </c>
      <c r="H17" s="14" t="str">
        <f t="shared" si="2"/>
        <v>NE-kvalifikace</v>
      </c>
      <c r="J17" s="5" t="s">
        <v>107</v>
      </c>
      <c r="K17" s="2" t="s">
        <v>13</v>
      </c>
      <c r="L17" s="12">
        <v>42142</v>
      </c>
      <c r="M17" s="11" t="s">
        <v>115</v>
      </c>
      <c r="N17" s="33"/>
    </row>
    <row r="18" spans="1:14" s="18" customFormat="1">
      <c r="A18" s="16" t="s">
        <v>13</v>
      </c>
      <c r="B18" s="16" t="s">
        <v>14</v>
      </c>
      <c r="C18" s="17">
        <v>20.222999999999999</v>
      </c>
      <c r="D18" s="16" t="s">
        <v>102</v>
      </c>
      <c r="E18" s="24">
        <f t="shared" si="0"/>
        <v>20</v>
      </c>
      <c r="F18" s="19">
        <v>1</v>
      </c>
      <c r="G18" s="25">
        <f t="shared" si="1"/>
        <v>21</v>
      </c>
      <c r="H18" s="20">
        <f t="shared" si="2"/>
        <v>1</v>
      </c>
      <c r="L18" s="22"/>
      <c r="M18" s="23"/>
      <c r="N18" s="34"/>
    </row>
    <row r="19" spans="1:14">
      <c r="A19" s="2" t="s">
        <v>9</v>
      </c>
      <c r="B19" s="2" t="s">
        <v>10</v>
      </c>
      <c r="C19" s="15">
        <v>11.321999999999999</v>
      </c>
      <c r="D19" s="2" t="s">
        <v>102</v>
      </c>
      <c r="E19" s="4">
        <f t="shared" si="0"/>
        <v>11</v>
      </c>
      <c r="F19" s="7" t="str">
        <f>J19</f>
        <v>-3</v>
      </c>
      <c r="G19" s="7">
        <f t="shared" si="1"/>
        <v>8</v>
      </c>
      <c r="H19" s="14" t="str">
        <f t="shared" si="2"/>
        <v>NE</v>
      </c>
      <c r="J19" s="5" t="s">
        <v>108</v>
      </c>
      <c r="K19" s="2" t="s">
        <v>9</v>
      </c>
      <c r="L19" s="12">
        <v>42142</v>
      </c>
      <c r="M19" s="11" t="s">
        <v>115</v>
      </c>
      <c r="N19" s="33"/>
    </row>
    <row r="20" spans="1:14" s="18" customFormat="1">
      <c r="A20" s="16" t="s">
        <v>9</v>
      </c>
      <c r="B20" s="16" t="s">
        <v>10</v>
      </c>
      <c r="C20" s="17">
        <v>17.332000000000001</v>
      </c>
      <c r="D20" s="16" t="s">
        <v>102</v>
      </c>
      <c r="E20" s="24">
        <f t="shared" si="0"/>
        <v>17</v>
      </c>
      <c r="F20" s="19">
        <v>-3</v>
      </c>
      <c r="G20" s="25">
        <f t="shared" si="1"/>
        <v>14</v>
      </c>
      <c r="H20" s="20" t="str">
        <f t="shared" si="2"/>
        <v>NE</v>
      </c>
      <c r="L20" s="26">
        <v>42149</v>
      </c>
      <c r="M20" s="23" t="s">
        <v>115</v>
      </c>
      <c r="N20" s="33"/>
    </row>
    <row r="21" spans="1:14">
      <c r="A21" s="2" t="s">
        <v>52</v>
      </c>
      <c r="B21" s="2" t="s">
        <v>53</v>
      </c>
      <c r="C21" s="15">
        <v>21.332999999999998</v>
      </c>
      <c r="D21" s="2" t="s">
        <v>102</v>
      </c>
      <c r="E21" s="4">
        <f t="shared" si="0"/>
        <v>21</v>
      </c>
      <c r="F21" s="7" t="str">
        <f>J21</f>
        <v>+1</v>
      </c>
      <c r="G21" s="7">
        <f t="shared" si="1"/>
        <v>22</v>
      </c>
      <c r="H21" s="14">
        <f t="shared" si="2"/>
        <v>1</v>
      </c>
      <c r="J21" s="5" t="s">
        <v>107</v>
      </c>
      <c r="K21" s="2" t="s">
        <v>52</v>
      </c>
      <c r="L21" s="12">
        <v>42145</v>
      </c>
      <c r="M21" s="9">
        <v>1</v>
      </c>
      <c r="N21" s="32"/>
    </row>
    <row r="22" spans="1:14">
      <c r="A22" s="2" t="s">
        <v>43</v>
      </c>
      <c r="B22" s="2" t="s">
        <v>44</v>
      </c>
      <c r="C22" s="15">
        <v>16.331</v>
      </c>
      <c r="D22" s="2" t="s">
        <v>101</v>
      </c>
      <c r="E22" s="4">
        <f t="shared" si="0"/>
        <v>16</v>
      </c>
      <c r="F22" s="7" t="str">
        <f>J22</f>
        <v>-3</v>
      </c>
      <c r="G22" s="7">
        <f t="shared" si="1"/>
        <v>13</v>
      </c>
      <c r="H22" s="14" t="str">
        <f t="shared" si="2"/>
        <v>NE-kvalifikace</v>
      </c>
      <c r="J22" s="5" t="s">
        <v>108</v>
      </c>
      <c r="K22" s="2" t="s">
        <v>43</v>
      </c>
      <c r="L22" s="12">
        <v>42142</v>
      </c>
      <c r="M22" s="11" t="s">
        <v>115</v>
      </c>
      <c r="N22" s="33"/>
    </row>
    <row r="23" spans="1:14" s="18" customFormat="1">
      <c r="A23" s="16" t="s">
        <v>43</v>
      </c>
      <c r="B23" s="16" t="s">
        <v>44</v>
      </c>
      <c r="C23" s="17">
        <v>21.332999999999998</v>
      </c>
      <c r="D23" s="16" t="s">
        <v>102</v>
      </c>
      <c r="E23" s="24">
        <f t="shared" si="0"/>
        <v>21</v>
      </c>
      <c r="F23" s="19">
        <v>-3</v>
      </c>
      <c r="G23" s="25">
        <f t="shared" si="1"/>
        <v>18</v>
      </c>
      <c r="H23" s="20">
        <f t="shared" si="2"/>
        <v>2</v>
      </c>
      <c r="L23" s="22"/>
      <c r="M23" s="23"/>
      <c r="N23" s="34"/>
    </row>
    <row r="24" spans="1:14" s="18" customFormat="1">
      <c r="A24" s="16" t="s">
        <v>120</v>
      </c>
      <c r="B24" s="16" t="s">
        <v>121</v>
      </c>
      <c r="C24" s="17">
        <v>19.332999999999998</v>
      </c>
      <c r="D24" s="16" t="s">
        <v>102</v>
      </c>
      <c r="E24" s="24">
        <f t="shared" si="0"/>
        <v>19</v>
      </c>
      <c r="F24" s="19">
        <v>-3</v>
      </c>
      <c r="G24" s="25">
        <f t="shared" si="1"/>
        <v>16</v>
      </c>
      <c r="H24" s="20">
        <f t="shared" si="2"/>
        <v>3</v>
      </c>
      <c r="K24" s="16" t="s">
        <v>120</v>
      </c>
      <c r="L24" s="22"/>
      <c r="M24" s="23"/>
      <c r="N24" s="34"/>
    </row>
    <row r="25" spans="1:14" s="18" customFormat="1">
      <c r="A25" s="16" t="s">
        <v>118</v>
      </c>
      <c r="B25" s="16" t="s">
        <v>119</v>
      </c>
      <c r="C25" s="17">
        <v>17.100999999999999</v>
      </c>
      <c r="D25" s="16" t="s">
        <v>101</v>
      </c>
      <c r="E25" s="24">
        <f t="shared" si="0"/>
        <v>17</v>
      </c>
      <c r="F25" s="19">
        <v>0</v>
      </c>
      <c r="G25" s="25">
        <f t="shared" si="1"/>
        <v>17</v>
      </c>
      <c r="H25" s="20" t="str">
        <f t="shared" si="2"/>
        <v>NE-kvalifikace</v>
      </c>
      <c r="K25" s="16" t="s">
        <v>118</v>
      </c>
      <c r="L25" s="26">
        <v>42149</v>
      </c>
      <c r="M25" s="23" t="s">
        <v>115</v>
      </c>
      <c r="N25" s="33"/>
    </row>
    <row r="26" spans="1:14" s="18" customFormat="1">
      <c r="A26" s="16" t="s">
        <v>122</v>
      </c>
      <c r="B26" s="16" t="s">
        <v>123</v>
      </c>
      <c r="C26" s="17">
        <v>17.331</v>
      </c>
      <c r="D26" s="16" t="s">
        <v>101</v>
      </c>
      <c r="E26" s="24">
        <f t="shared" si="0"/>
        <v>17</v>
      </c>
      <c r="F26" s="19">
        <v>-1</v>
      </c>
      <c r="G26" s="25">
        <f t="shared" si="1"/>
        <v>16</v>
      </c>
      <c r="H26" s="20" t="str">
        <f t="shared" si="2"/>
        <v>NE-kvalifikace</v>
      </c>
      <c r="K26" s="16" t="s">
        <v>122</v>
      </c>
      <c r="L26" s="26">
        <v>42149</v>
      </c>
      <c r="M26" s="23" t="s">
        <v>115</v>
      </c>
      <c r="N26" s="33"/>
    </row>
    <row r="27" spans="1:14">
      <c r="A27" s="2" t="s">
        <v>74</v>
      </c>
      <c r="B27" s="2" t="s">
        <v>75</v>
      </c>
      <c r="C27" s="15">
        <v>19.332999999999998</v>
      </c>
      <c r="D27" s="2" t="s">
        <v>102</v>
      </c>
      <c r="E27" s="4">
        <f t="shared" si="0"/>
        <v>19</v>
      </c>
      <c r="F27" s="7" t="str">
        <f>J27</f>
        <v>+3</v>
      </c>
      <c r="G27" s="7">
        <f t="shared" si="1"/>
        <v>22</v>
      </c>
      <c r="H27" s="14">
        <f t="shared" si="2"/>
        <v>1</v>
      </c>
      <c r="J27" s="6" t="s">
        <v>111</v>
      </c>
      <c r="K27" s="2" t="s">
        <v>74</v>
      </c>
      <c r="L27" s="12">
        <v>42142</v>
      </c>
      <c r="M27" s="9">
        <v>2</v>
      </c>
      <c r="N27" s="32"/>
    </row>
    <row r="28" spans="1:14">
      <c r="A28" s="2" t="s">
        <v>17</v>
      </c>
      <c r="B28" s="2" t="s">
        <v>4</v>
      </c>
      <c r="C28" s="15">
        <v>17.233000000000001</v>
      </c>
      <c r="D28" s="2" t="s">
        <v>102</v>
      </c>
      <c r="E28" s="4">
        <f t="shared" si="0"/>
        <v>17</v>
      </c>
      <c r="F28" s="7" t="str">
        <f>J28</f>
        <v>-3</v>
      </c>
      <c r="G28" s="7">
        <f t="shared" si="1"/>
        <v>14</v>
      </c>
      <c r="H28" s="14" t="str">
        <f t="shared" si="2"/>
        <v>NE</v>
      </c>
      <c r="J28" s="5" t="s">
        <v>108</v>
      </c>
      <c r="K28" s="2" t="s">
        <v>17</v>
      </c>
      <c r="L28" s="12">
        <v>42142</v>
      </c>
      <c r="M28" s="11" t="s">
        <v>115</v>
      </c>
      <c r="N28" s="33"/>
    </row>
    <row r="29" spans="1:14">
      <c r="A29" s="16" t="s">
        <v>17</v>
      </c>
      <c r="B29" s="16" t="s">
        <v>4</v>
      </c>
      <c r="C29" s="17">
        <v>17.331</v>
      </c>
      <c r="D29" s="16" t="s">
        <v>101</v>
      </c>
      <c r="E29" s="24">
        <f t="shared" si="0"/>
        <v>17</v>
      </c>
      <c r="F29" s="19">
        <v>-3</v>
      </c>
      <c r="G29" s="7">
        <f t="shared" si="1"/>
        <v>14</v>
      </c>
      <c r="H29" s="14" t="str">
        <f t="shared" si="2"/>
        <v>NE-kvalifikace</v>
      </c>
      <c r="I29" s="18"/>
      <c r="J29" s="18"/>
      <c r="K29" s="18"/>
      <c r="L29" s="22"/>
      <c r="M29" s="23"/>
      <c r="N29" s="34"/>
    </row>
    <row r="30" spans="1:14">
      <c r="A30" s="29" t="s">
        <v>77</v>
      </c>
      <c r="B30" s="29" t="s">
        <v>4</v>
      </c>
      <c r="C30" s="15">
        <v>16.222999999999999</v>
      </c>
      <c r="D30" s="2" t="s">
        <v>102</v>
      </c>
      <c r="E30" s="4">
        <f t="shared" si="0"/>
        <v>16</v>
      </c>
      <c r="F30" s="7" t="str">
        <f>J30</f>
        <v>-2</v>
      </c>
      <c r="G30" s="7">
        <f t="shared" si="1"/>
        <v>14</v>
      </c>
      <c r="H30" s="14" t="str">
        <f t="shared" si="2"/>
        <v>NE</v>
      </c>
      <c r="J30" s="5" t="s">
        <v>109</v>
      </c>
      <c r="K30" s="2" t="s">
        <v>77</v>
      </c>
      <c r="L30" s="12">
        <v>42142</v>
      </c>
      <c r="M30" s="11" t="s">
        <v>115</v>
      </c>
      <c r="N30" s="33"/>
    </row>
    <row r="31" spans="1:14" s="18" customFormat="1">
      <c r="A31" s="30" t="s">
        <v>77</v>
      </c>
      <c r="B31" s="30" t="s">
        <v>4</v>
      </c>
      <c r="C31" s="17">
        <v>15.323</v>
      </c>
      <c r="D31" s="16" t="s">
        <v>102</v>
      </c>
      <c r="E31" s="24">
        <f t="shared" si="0"/>
        <v>15</v>
      </c>
      <c r="F31" s="19">
        <v>-2</v>
      </c>
      <c r="G31" s="25">
        <f t="shared" si="1"/>
        <v>13</v>
      </c>
      <c r="H31" s="20" t="str">
        <f t="shared" si="2"/>
        <v>NE</v>
      </c>
      <c r="L31" s="26">
        <v>42149</v>
      </c>
      <c r="M31" s="23" t="s">
        <v>115</v>
      </c>
      <c r="N31" s="33"/>
    </row>
    <row r="32" spans="1:14">
      <c r="A32" s="2" t="s">
        <v>78</v>
      </c>
      <c r="B32" s="2" t="s">
        <v>46</v>
      </c>
      <c r="C32" s="15">
        <v>19.210999999999999</v>
      </c>
      <c r="D32" s="2" t="s">
        <v>101</v>
      </c>
      <c r="E32" s="4">
        <f t="shared" si="0"/>
        <v>19</v>
      </c>
      <c r="F32" s="7" t="str">
        <f>J32</f>
        <v>+2</v>
      </c>
      <c r="G32" s="7">
        <f t="shared" si="1"/>
        <v>21</v>
      </c>
      <c r="H32" s="14" t="str">
        <f t="shared" si="2"/>
        <v>NE-kvalifikace</v>
      </c>
      <c r="J32" s="5" t="s">
        <v>112</v>
      </c>
      <c r="K32" s="2" t="s">
        <v>78</v>
      </c>
      <c r="L32" s="12">
        <v>42142</v>
      </c>
      <c r="M32" s="11" t="s">
        <v>115</v>
      </c>
      <c r="N32" s="33"/>
    </row>
    <row r="33" spans="1:14" s="18" customFormat="1">
      <c r="A33" s="16" t="s">
        <v>78</v>
      </c>
      <c r="B33" s="16" t="s">
        <v>46</v>
      </c>
      <c r="C33" s="17">
        <v>18.332000000000001</v>
      </c>
      <c r="D33" s="16" t="s">
        <v>102</v>
      </c>
      <c r="E33" s="24">
        <f t="shared" si="0"/>
        <v>18</v>
      </c>
      <c r="F33" s="19">
        <v>2</v>
      </c>
      <c r="G33" s="25">
        <f t="shared" si="1"/>
        <v>20</v>
      </c>
      <c r="H33" s="20">
        <f t="shared" si="2"/>
        <v>1</v>
      </c>
      <c r="L33" s="26">
        <v>42150</v>
      </c>
      <c r="M33" s="23">
        <v>2</v>
      </c>
      <c r="N33" s="31">
        <v>42150</v>
      </c>
    </row>
    <row r="34" spans="1:14">
      <c r="A34" s="2" t="s">
        <v>94</v>
      </c>
      <c r="B34" s="2" t="s">
        <v>95</v>
      </c>
      <c r="C34" s="15">
        <v>18.311</v>
      </c>
      <c r="D34" s="2" t="s">
        <v>101</v>
      </c>
      <c r="E34" s="4">
        <f t="shared" ref="E34:E65" si="4">TRUNC(C34)</f>
        <v>18</v>
      </c>
      <c r="F34" s="7" t="str">
        <f>J34</f>
        <v>-1</v>
      </c>
      <c r="G34" s="7">
        <f t="shared" ref="G34:G65" si="5">E34+F34</f>
        <v>17</v>
      </c>
      <c r="H34" s="14" t="str">
        <f t="shared" ref="H34:H65" si="6">IF(D34="NE","NE-kvalifikace",IF(G34&gt;19,1,IF(G34=19,"1-",IF(G34=18,2,IF(G34=17,"2-",IF(G34=16,3,IF(G34=15,"3-",IF(G34&lt;=14,"NE"))))))))</f>
        <v>NE-kvalifikace</v>
      </c>
      <c r="J34" s="5" t="s">
        <v>114</v>
      </c>
      <c r="K34" s="2" t="s">
        <v>94</v>
      </c>
      <c r="L34" s="12">
        <v>42142</v>
      </c>
      <c r="M34" s="11" t="s">
        <v>115</v>
      </c>
      <c r="N34" s="33"/>
    </row>
    <row r="35" spans="1:14" s="18" customFormat="1">
      <c r="A35" s="16" t="s">
        <v>94</v>
      </c>
      <c r="B35" s="16" t="s">
        <v>95</v>
      </c>
      <c r="C35" s="17">
        <v>19.332999999999998</v>
      </c>
      <c r="D35" s="16" t="s">
        <v>102</v>
      </c>
      <c r="E35" s="24">
        <f t="shared" si="4"/>
        <v>19</v>
      </c>
      <c r="F35" s="19">
        <v>-1</v>
      </c>
      <c r="G35" s="25">
        <f t="shared" si="5"/>
        <v>18</v>
      </c>
      <c r="H35" s="20">
        <f t="shared" si="6"/>
        <v>2</v>
      </c>
      <c r="L35" s="22"/>
      <c r="M35" s="23"/>
      <c r="N35" s="34"/>
    </row>
    <row r="36" spans="1:14">
      <c r="A36" s="2" t="s">
        <v>36</v>
      </c>
      <c r="B36" s="2" t="s">
        <v>37</v>
      </c>
      <c r="C36" s="15">
        <v>18.231000000000002</v>
      </c>
      <c r="D36" s="2" t="s">
        <v>101</v>
      </c>
      <c r="E36" s="4">
        <f t="shared" si="4"/>
        <v>18</v>
      </c>
      <c r="F36" s="7" t="str">
        <f>J36</f>
        <v>-3</v>
      </c>
      <c r="G36" s="7">
        <f t="shared" si="5"/>
        <v>15</v>
      </c>
      <c r="H36" s="14" t="str">
        <f t="shared" si="6"/>
        <v>NE-kvalifikace</v>
      </c>
      <c r="J36" s="5" t="s">
        <v>108</v>
      </c>
      <c r="K36" s="2" t="s">
        <v>36</v>
      </c>
      <c r="L36" s="12">
        <v>42142</v>
      </c>
      <c r="M36" s="11" t="s">
        <v>115</v>
      </c>
      <c r="N36" s="33"/>
    </row>
    <row r="37" spans="1:14" s="18" customFormat="1">
      <c r="A37" s="16" t="s">
        <v>36</v>
      </c>
      <c r="B37" s="16" t="s">
        <v>37</v>
      </c>
      <c r="C37" s="17">
        <v>21.321999999999999</v>
      </c>
      <c r="D37" s="16" t="s">
        <v>102</v>
      </c>
      <c r="E37" s="24">
        <f t="shared" si="4"/>
        <v>21</v>
      </c>
      <c r="F37" s="19">
        <v>-3</v>
      </c>
      <c r="G37" s="25">
        <f t="shared" si="5"/>
        <v>18</v>
      </c>
      <c r="H37" s="20">
        <f t="shared" si="6"/>
        <v>2</v>
      </c>
      <c r="L37" s="22"/>
      <c r="M37" s="23"/>
      <c r="N37" s="34"/>
    </row>
    <row r="38" spans="1:14" s="18" customFormat="1">
      <c r="A38" s="16" t="s">
        <v>124</v>
      </c>
      <c r="B38" s="16" t="s">
        <v>125</v>
      </c>
      <c r="C38" s="17">
        <v>18.321999999999999</v>
      </c>
      <c r="D38" s="16" t="s">
        <v>102</v>
      </c>
      <c r="E38" s="24">
        <f t="shared" si="4"/>
        <v>18</v>
      </c>
      <c r="F38" s="19">
        <v>0</v>
      </c>
      <c r="G38" s="25">
        <f t="shared" si="5"/>
        <v>18</v>
      </c>
      <c r="H38" s="20">
        <f t="shared" si="6"/>
        <v>2</v>
      </c>
      <c r="L38" s="22"/>
      <c r="M38" s="23"/>
      <c r="N38" s="34"/>
    </row>
    <row r="39" spans="1:14" s="18" customFormat="1">
      <c r="A39" s="30" t="s">
        <v>126</v>
      </c>
      <c r="B39" s="30" t="s">
        <v>40</v>
      </c>
      <c r="C39" s="17">
        <v>21.332999999999998</v>
      </c>
      <c r="D39" s="16" t="s">
        <v>102</v>
      </c>
      <c r="E39" s="24">
        <f t="shared" si="4"/>
        <v>21</v>
      </c>
      <c r="F39" s="19">
        <v>2</v>
      </c>
      <c r="G39" s="25">
        <f t="shared" si="5"/>
        <v>23</v>
      </c>
      <c r="H39" s="20">
        <f t="shared" si="6"/>
        <v>1</v>
      </c>
      <c r="L39" s="26">
        <v>42149</v>
      </c>
      <c r="M39" s="23">
        <v>1</v>
      </c>
      <c r="N39" s="31">
        <v>42149</v>
      </c>
    </row>
    <row r="40" spans="1:14">
      <c r="A40" s="29" t="s">
        <v>79</v>
      </c>
      <c r="B40" s="29" t="s">
        <v>46</v>
      </c>
      <c r="C40" s="15">
        <v>19.222999999999999</v>
      </c>
      <c r="D40" s="2" t="s">
        <v>102</v>
      </c>
      <c r="E40" s="4">
        <f t="shared" si="4"/>
        <v>19</v>
      </c>
      <c r="F40" s="7" t="str">
        <f>J40</f>
        <v>+2</v>
      </c>
      <c r="G40" s="7">
        <f t="shared" si="5"/>
        <v>21</v>
      </c>
      <c r="H40" s="14">
        <f t="shared" si="6"/>
        <v>1</v>
      </c>
      <c r="J40" s="5" t="s">
        <v>112</v>
      </c>
      <c r="K40" s="2" t="s">
        <v>79</v>
      </c>
      <c r="L40" s="12">
        <v>42142</v>
      </c>
      <c r="M40" s="9">
        <v>1</v>
      </c>
      <c r="N40" s="32"/>
    </row>
    <row r="41" spans="1:14">
      <c r="A41" s="2" t="s">
        <v>33</v>
      </c>
      <c r="B41" s="2" t="s">
        <v>34</v>
      </c>
      <c r="C41" s="15">
        <v>15.32</v>
      </c>
      <c r="D41" s="2" t="s">
        <v>101</v>
      </c>
      <c r="E41" s="4">
        <f t="shared" si="4"/>
        <v>15</v>
      </c>
      <c r="F41" s="7" t="str">
        <f>J41</f>
        <v>-3</v>
      </c>
      <c r="G41" s="7">
        <f t="shared" si="5"/>
        <v>12</v>
      </c>
      <c r="H41" s="14" t="str">
        <f t="shared" si="6"/>
        <v>NE-kvalifikace</v>
      </c>
      <c r="J41" s="5" t="s">
        <v>108</v>
      </c>
      <c r="K41" s="2" t="s">
        <v>33</v>
      </c>
      <c r="L41" s="12">
        <v>42142</v>
      </c>
      <c r="M41" s="11" t="s">
        <v>115</v>
      </c>
      <c r="N41" s="33"/>
    </row>
    <row r="42" spans="1:14" s="18" customFormat="1">
      <c r="A42" s="16" t="s">
        <v>33</v>
      </c>
      <c r="B42" s="16" t="s">
        <v>34</v>
      </c>
      <c r="C42" s="17">
        <v>17.023</v>
      </c>
      <c r="D42" s="16" t="s">
        <v>101</v>
      </c>
      <c r="E42" s="24">
        <f t="shared" si="4"/>
        <v>17</v>
      </c>
      <c r="F42" s="19">
        <v>-3</v>
      </c>
      <c r="G42" s="25">
        <f t="shared" si="5"/>
        <v>14</v>
      </c>
      <c r="H42" s="20" t="str">
        <f t="shared" si="6"/>
        <v>NE-kvalifikace</v>
      </c>
      <c r="J42" s="21"/>
      <c r="K42" s="16"/>
      <c r="L42" s="26">
        <v>42149</v>
      </c>
      <c r="M42" s="23" t="s">
        <v>115</v>
      </c>
      <c r="N42" s="33"/>
    </row>
    <row r="43" spans="1:14">
      <c r="A43" s="2" t="s">
        <v>18</v>
      </c>
      <c r="B43" s="2" t="s">
        <v>19</v>
      </c>
      <c r="C43" s="15">
        <v>15.321999999999999</v>
      </c>
      <c r="D43" s="2" t="s">
        <v>102</v>
      </c>
      <c r="E43" s="4">
        <f t="shared" si="4"/>
        <v>15</v>
      </c>
      <c r="F43" s="7" t="str">
        <f>J43</f>
        <v>+2</v>
      </c>
      <c r="G43" s="7">
        <f t="shared" si="5"/>
        <v>17</v>
      </c>
      <c r="H43" s="14" t="str">
        <f t="shared" si="6"/>
        <v>2-</v>
      </c>
      <c r="J43" s="5" t="s">
        <v>112</v>
      </c>
      <c r="K43" s="2" t="s">
        <v>18</v>
      </c>
      <c r="L43" s="27">
        <v>42145</v>
      </c>
      <c r="M43" s="28">
        <v>3</v>
      </c>
      <c r="N43" s="32"/>
    </row>
    <row r="44" spans="1:14" s="18" customFormat="1">
      <c r="A44" s="16" t="s">
        <v>18</v>
      </c>
      <c r="B44" s="16" t="s">
        <v>19</v>
      </c>
      <c r="C44" s="17">
        <v>20.321999999999999</v>
      </c>
      <c r="D44" s="16" t="s">
        <v>102</v>
      </c>
      <c r="E44" s="24">
        <f t="shared" si="4"/>
        <v>20</v>
      </c>
      <c r="F44" s="19">
        <v>2</v>
      </c>
      <c r="G44" s="25">
        <f t="shared" si="5"/>
        <v>22</v>
      </c>
      <c r="H44" s="20">
        <f t="shared" si="6"/>
        <v>1</v>
      </c>
      <c r="L44" s="26">
        <v>42149</v>
      </c>
      <c r="M44" s="23">
        <v>2</v>
      </c>
      <c r="N44" s="31">
        <v>42142</v>
      </c>
    </row>
    <row r="45" spans="1:14">
      <c r="A45" s="2" t="s">
        <v>84</v>
      </c>
      <c r="B45" s="2" t="s">
        <v>61</v>
      </c>
      <c r="C45" s="15">
        <v>20.321999999999999</v>
      </c>
      <c r="D45" s="2" t="s">
        <v>102</v>
      </c>
      <c r="E45" s="4">
        <f t="shared" si="4"/>
        <v>20</v>
      </c>
      <c r="F45" s="7" t="str">
        <f>J45</f>
        <v>-2</v>
      </c>
      <c r="G45" s="7">
        <f t="shared" si="5"/>
        <v>18</v>
      </c>
      <c r="H45" s="14">
        <f t="shared" si="6"/>
        <v>2</v>
      </c>
      <c r="J45" s="5" t="s">
        <v>109</v>
      </c>
      <c r="K45" s="2" t="s">
        <v>84</v>
      </c>
      <c r="L45" s="12">
        <v>42145</v>
      </c>
      <c r="M45" s="9">
        <v>2</v>
      </c>
      <c r="N45" s="32"/>
    </row>
    <row r="46" spans="1:14">
      <c r="A46" s="29" t="s">
        <v>5</v>
      </c>
      <c r="B46" s="29" t="s">
        <v>6</v>
      </c>
      <c r="C46" s="15">
        <v>19.132999999999999</v>
      </c>
      <c r="D46" s="2" t="s">
        <v>101</v>
      </c>
      <c r="E46" s="4">
        <f t="shared" si="4"/>
        <v>19</v>
      </c>
      <c r="F46" s="7" t="str">
        <f>J46</f>
        <v>+2</v>
      </c>
      <c r="G46" s="7">
        <f t="shared" si="5"/>
        <v>21</v>
      </c>
      <c r="H46" s="14" t="str">
        <f t="shared" si="6"/>
        <v>NE-kvalifikace</v>
      </c>
      <c r="J46" s="5" t="s">
        <v>112</v>
      </c>
      <c r="K46" s="2" t="s">
        <v>5</v>
      </c>
      <c r="L46" s="12">
        <v>42142</v>
      </c>
      <c r="M46" s="11" t="s">
        <v>115</v>
      </c>
      <c r="N46" s="32"/>
    </row>
    <row r="47" spans="1:14" s="18" customFormat="1">
      <c r="A47" s="16" t="s">
        <v>5</v>
      </c>
      <c r="B47" s="16" t="s">
        <v>6</v>
      </c>
      <c r="C47" s="17">
        <v>21.332999999999998</v>
      </c>
      <c r="D47" s="16" t="s">
        <v>102</v>
      </c>
      <c r="E47" s="24">
        <f t="shared" si="4"/>
        <v>21</v>
      </c>
      <c r="F47" s="19">
        <v>2</v>
      </c>
      <c r="G47" s="25">
        <f t="shared" si="5"/>
        <v>23</v>
      </c>
      <c r="H47" s="20">
        <f t="shared" si="6"/>
        <v>1</v>
      </c>
      <c r="L47" s="26">
        <v>42149</v>
      </c>
      <c r="M47" s="23">
        <v>1</v>
      </c>
      <c r="N47" s="32"/>
    </row>
    <row r="48" spans="1:14">
      <c r="A48" s="2" t="s">
        <v>20</v>
      </c>
      <c r="B48" s="2" t="s">
        <v>21</v>
      </c>
      <c r="C48" s="15">
        <v>18.321999999999999</v>
      </c>
      <c r="D48" s="2" t="s">
        <v>102</v>
      </c>
      <c r="E48" s="4">
        <f t="shared" si="4"/>
        <v>18</v>
      </c>
      <c r="F48" s="7" t="str">
        <f>J48</f>
        <v>-1</v>
      </c>
      <c r="G48" s="7">
        <f t="shared" si="5"/>
        <v>17</v>
      </c>
      <c r="H48" s="14" t="str">
        <f t="shared" si="6"/>
        <v>2-</v>
      </c>
      <c r="J48" s="5" t="s">
        <v>114</v>
      </c>
      <c r="K48" s="2" t="s">
        <v>20</v>
      </c>
      <c r="L48" s="12">
        <v>42150</v>
      </c>
      <c r="M48" s="9">
        <v>2</v>
      </c>
      <c r="N48" s="31">
        <v>42150</v>
      </c>
    </row>
    <row r="49" spans="1:14">
      <c r="A49" s="2" t="s">
        <v>81</v>
      </c>
      <c r="B49" s="2" t="s">
        <v>58</v>
      </c>
      <c r="C49" s="15">
        <v>20.332999999999998</v>
      </c>
      <c r="D49" s="2" t="s">
        <v>102</v>
      </c>
      <c r="E49" s="4">
        <f t="shared" si="4"/>
        <v>20</v>
      </c>
      <c r="F49" s="7" t="str">
        <f>J49</f>
        <v>-1</v>
      </c>
      <c r="G49" s="7">
        <f t="shared" si="5"/>
        <v>19</v>
      </c>
      <c r="H49" s="14" t="str">
        <f t="shared" si="6"/>
        <v>1-</v>
      </c>
      <c r="J49" s="5" t="s">
        <v>114</v>
      </c>
      <c r="K49" s="2" t="s">
        <v>81</v>
      </c>
      <c r="L49" s="12">
        <v>42145</v>
      </c>
      <c r="M49" s="9">
        <v>2</v>
      </c>
      <c r="N49" s="32"/>
    </row>
    <row r="50" spans="1:14">
      <c r="A50" s="2" t="s">
        <v>39</v>
      </c>
      <c r="B50" s="2" t="s">
        <v>40</v>
      </c>
      <c r="C50" s="15">
        <v>21.222000000000001</v>
      </c>
      <c r="D50" s="2" t="s">
        <v>102</v>
      </c>
      <c r="E50" s="4">
        <f t="shared" si="4"/>
        <v>21</v>
      </c>
      <c r="F50" s="7" t="str">
        <f>J50</f>
        <v>+2</v>
      </c>
      <c r="G50" s="7">
        <f t="shared" si="5"/>
        <v>23</v>
      </c>
      <c r="H50" s="14">
        <f t="shared" si="6"/>
        <v>1</v>
      </c>
      <c r="J50" s="5" t="s">
        <v>112</v>
      </c>
      <c r="K50" s="2" t="s">
        <v>39</v>
      </c>
      <c r="L50" s="12">
        <v>42145</v>
      </c>
      <c r="M50" s="9">
        <v>1</v>
      </c>
      <c r="N50" s="32"/>
    </row>
    <row r="51" spans="1:14">
      <c r="A51" s="2" t="s">
        <v>80</v>
      </c>
      <c r="B51" s="2" t="s">
        <v>34</v>
      </c>
      <c r="C51" s="15">
        <v>17.321999999999999</v>
      </c>
      <c r="D51" s="2" t="s">
        <v>102</v>
      </c>
      <c r="E51" s="4">
        <f t="shared" si="4"/>
        <v>17</v>
      </c>
      <c r="F51" s="7" t="str">
        <f>J51</f>
        <v>+3</v>
      </c>
      <c r="G51" s="7">
        <f t="shared" si="5"/>
        <v>20</v>
      </c>
      <c r="H51" s="14">
        <f t="shared" si="6"/>
        <v>1</v>
      </c>
      <c r="J51" s="5" t="s">
        <v>111</v>
      </c>
      <c r="K51" s="2" t="s">
        <v>80</v>
      </c>
      <c r="L51" s="12">
        <v>42150</v>
      </c>
      <c r="M51" s="9">
        <v>2</v>
      </c>
      <c r="N51" s="32"/>
    </row>
    <row r="52" spans="1:14">
      <c r="A52" s="2" t="s">
        <v>27</v>
      </c>
      <c r="B52" s="2" t="s">
        <v>28</v>
      </c>
      <c r="C52" s="15">
        <v>21.132999999999999</v>
      </c>
      <c r="D52" s="2" t="s">
        <v>101</v>
      </c>
      <c r="E52" s="4">
        <f t="shared" si="4"/>
        <v>21</v>
      </c>
      <c r="F52" s="7" t="str">
        <f>J52</f>
        <v>-2</v>
      </c>
      <c r="G52" s="7">
        <f t="shared" si="5"/>
        <v>19</v>
      </c>
      <c r="H52" s="14" t="str">
        <f t="shared" si="6"/>
        <v>NE-kvalifikace</v>
      </c>
      <c r="J52" s="5" t="s">
        <v>109</v>
      </c>
      <c r="K52" s="2" t="s">
        <v>27</v>
      </c>
      <c r="L52" s="12">
        <v>42142</v>
      </c>
      <c r="M52" s="11" t="s">
        <v>115</v>
      </c>
      <c r="N52" s="32"/>
    </row>
    <row r="53" spans="1:14" s="18" customFormat="1">
      <c r="A53" s="16" t="s">
        <v>27</v>
      </c>
      <c r="B53" s="16" t="s">
        <v>28</v>
      </c>
      <c r="C53" s="17">
        <v>18.332000000000001</v>
      </c>
      <c r="D53" s="16" t="s">
        <v>102</v>
      </c>
      <c r="E53" s="24">
        <f t="shared" si="4"/>
        <v>18</v>
      </c>
      <c r="F53" s="19">
        <v>-2</v>
      </c>
      <c r="G53" s="25">
        <f t="shared" si="5"/>
        <v>16</v>
      </c>
      <c r="H53" s="20">
        <f t="shared" si="6"/>
        <v>3</v>
      </c>
      <c r="L53" s="26">
        <v>42150</v>
      </c>
      <c r="M53" s="23">
        <v>3</v>
      </c>
      <c r="N53" s="31">
        <v>42150</v>
      </c>
    </row>
    <row r="54" spans="1:14">
      <c r="A54" s="2" t="s">
        <v>68</v>
      </c>
      <c r="B54" s="2" t="s">
        <v>69</v>
      </c>
      <c r="C54" s="15">
        <v>18.222000000000001</v>
      </c>
      <c r="D54" s="2" t="s">
        <v>102</v>
      </c>
      <c r="E54" s="4">
        <f t="shared" si="4"/>
        <v>18</v>
      </c>
      <c r="F54" s="7" t="str">
        <f>J54</f>
        <v>-1</v>
      </c>
      <c r="G54" s="7">
        <f t="shared" si="5"/>
        <v>17</v>
      </c>
      <c r="H54" s="14" t="str">
        <f t="shared" si="6"/>
        <v>2-</v>
      </c>
      <c r="J54" s="5" t="s">
        <v>114</v>
      </c>
      <c r="K54" s="2" t="s">
        <v>68</v>
      </c>
      <c r="L54" s="12">
        <v>42145</v>
      </c>
      <c r="M54" s="9">
        <v>2</v>
      </c>
      <c r="N54" s="32"/>
    </row>
    <row r="55" spans="1:14">
      <c r="A55" s="29" t="s">
        <v>60</v>
      </c>
      <c r="B55" s="29" t="s">
        <v>61</v>
      </c>
      <c r="C55" s="15">
        <v>20.323</v>
      </c>
      <c r="D55" s="2" t="s">
        <v>102</v>
      </c>
      <c r="E55" s="4">
        <f t="shared" si="4"/>
        <v>20</v>
      </c>
      <c r="F55" s="7" t="str">
        <f>J55</f>
        <v>+2</v>
      </c>
      <c r="G55" s="7">
        <f t="shared" si="5"/>
        <v>22</v>
      </c>
      <c r="H55" s="14">
        <f t="shared" si="6"/>
        <v>1</v>
      </c>
      <c r="J55" s="5" t="s">
        <v>112</v>
      </c>
      <c r="K55" s="2" t="s">
        <v>60</v>
      </c>
      <c r="L55" s="12">
        <v>42142</v>
      </c>
      <c r="M55" s="9">
        <v>1</v>
      </c>
      <c r="N55" s="32"/>
    </row>
    <row r="56" spans="1:14">
      <c r="A56" s="2" t="s">
        <v>47</v>
      </c>
      <c r="B56" s="2" t="s">
        <v>4</v>
      </c>
      <c r="C56" s="15">
        <v>19.323</v>
      </c>
      <c r="D56" s="2" t="s">
        <v>102</v>
      </c>
      <c r="E56" s="4">
        <f t="shared" si="4"/>
        <v>19</v>
      </c>
      <c r="F56" s="7" t="str">
        <f>J56</f>
        <v>0</v>
      </c>
      <c r="G56" s="7">
        <f t="shared" si="5"/>
        <v>19</v>
      </c>
      <c r="H56" s="14" t="str">
        <f t="shared" si="6"/>
        <v>1-</v>
      </c>
      <c r="J56" s="5" t="s">
        <v>110</v>
      </c>
      <c r="K56" s="2" t="s">
        <v>47</v>
      </c>
      <c r="L56" s="12">
        <v>42142</v>
      </c>
      <c r="M56" s="9">
        <v>2</v>
      </c>
      <c r="N56" s="32"/>
    </row>
    <row r="57" spans="1:14">
      <c r="A57" s="2" t="s">
        <v>15</v>
      </c>
      <c r="B57" s="2" t="s">
        <v>16</v>
      </c>
      <c r="C57" s="15">
        <v>18.321999999999999</v>
      </c>
      <c r="D57" s="2" t="s">
        <v>102</v>
      </c>
      <c r="E57" s="4">
        <f t="shared" si="4"/>
        <v>18</v>
      </c>
      <c r="F57" s="7" t="str">
        <f>J57</f>
        <v>-2</v>
      </c>
      <c r="G57" s="7">
        <f t="shared" si="5"/>
        <v>16</v>
      </c>
      <c r="H57" s="14">
        <f t="shared" si="6"/>
        <v>3</v>
      </c>
      <c r="J57" s="5" t="s">
        <v>109</v>
      </c>
      <c r="K57" s="2" t="s">
        <v>15</v>
      </c>
      <c r="L57" s="12">
        <v>42142</v>
      </c>
      <c r="M57" s="9">
        <v>3</v>
      </c>
      <c r="N57" s="31">
        <v>42142</v>
      </c>
    </row>
    <row r="58" spans="1:14" s="18" customFormat="1">
      <c r="A58" s="16" t="s">
        <v>127</v>
      </c>
      <c r="B58" s="16" t="s">
        <v>90</v>
      </c>
      <c r="C58" s="17">
        <v>16.332000000000001</v>
      </c>
      <c r="D58" s="16" t="s">
        <v>102</v>
      </c>
      <c r="E58" s="24">
        <f t="shared" si="4"/>
        <v>16</v>
      </c>
      <c r="F58" s="19">
        <v>-1</v>
      </c>
      <c r="G58" s="25">
        <f t="shared" si="5"/>
        <v>15</v>
      </c>
      <c r="H58" s="20" t="str">
        <f t="shared" si="6"/>
        <v>3-</v>
      </c>
      <c r="L58" s="22"/>
      <c r="M58" s="23"/>
      <c r="N58" s="34"/>
    </row>
    <row r="59" spans="1:14">
      <c r="A59" s="2" t="s">
        <v>63</v>
      </c>
      <c r="B59" s="2" t="s">
        <v>64</v>
      </c>
      <c r="C59" s="15">
        <v>16.323</v>
      </c>
      <c r="D59" s="2" t="s">
        <v>102</v>
      </c>
      <c r="E59" s="4">
        <f t="shared" si="4"/>
        <v>16</v>
      </c>
      <c r="F59" s="7" t="str">
        <f>J59</f>
        <v>+2</v>
      </c>
      <c r="G59" s="7">
        <f t="shared" si="5"/>
        <v>18</v>
      </c>
      <c r="H59" s="14">
        <f t="shared" si="6"/>
        <v>2</v>
      </c>
      <c r="J59" s="5" t="s">
        <v>112</v>
      </c>
      <c r="K59" s="2" t="s">
        <v>63</v>
      </c>
      <c r="L59" s="12">
        <v>42145</v>
      </c>
      <c r="M59" s="9">
        <v>3</v>
      </c>
      <c r="N59" s="32"/>
    </row>
    <row r="60" spans="1:14">
      <c r="A60" s="2" t="s">
        <v>29</v>
      </c>
      <c r="B60" s="2" t="s">
        <v>30</v>
      </c>
      <c r="C60" s="15">
        <v>18.123000000000001</v>
      </c>
      <c r="D60" s="2" t="s">
        <v>101</v>
      </c>
      <c r="E60" s="4">
        <f t="shared" si="4"/>
        <v>18</v>
      </c>
      <c r="F60" s="7" t="str">
        <f>J60</f>
        <v>0</v>
      </c>
      <c r="G60" s="7">
        <f t="shared" si="5"/>
        <v>18</v>
      </c>
      <c r="H60" s="14" t="str">
        <f t="shared" si="6"/>
        <v>NE-kvalifikace</v>
      </c>
      <c r="J60" s="5" t="s">
        <v>110</v>
      </c>
      <c r="K60" s="2" t="s">
        <v>29</v>
      </c>
      <c r="L60" s="12">
        <v>42142</v>
      </c>
      <c r="M60" s="11" t="s">
        <v>115</v>
      </c>
      <c r="N60" s="32"/>
    </row>
    <row r="61" spans="1:14" s="18" customFormat="1">
      <c r="A61" s="16" t="s">
        <v>29</v>
      </c>
      <c r="B61" s="16" t="s">
        <v>30</v>
      </c>
      <c r="C61" s="17">
        <v>20.332000000000001</v>
      </c>
      <c r="D61" s="16" t="s">
        <v>102</v>
      </c>
      <c r="E61" s="24">
        <f t="shared" si="4"/>
        <v>20</v>
      </c>
      <c r="F61" s="19">
        <v>0</v>
      </c>
      <c r="G61" s="25">
        <f t="shared" si="5"/>
        <v>20</v>
      </c>
      <c r="H61" s="20">
        <f t="shared" si="6"/>
        <v>1</v>
      </c>
      <c r="L61" s="26">
        <v>42150</v>
      </c>
      <c r="M61" s="23">
        <v>1</v>
      </c>
      <c r="N61" s="31">
        <v>42150</v>
      </c>
    </row>
    <row r="62" spans="1:14">
      <c r="A62" s="2" t="s">
        <v>54</v>
      </c>
      <c r="B62" s="2" t="s">
        <v>10</v>
      </c>
      <c r="C62" s="15">
        <v>20.332000000000001</v>
      </c>
      <c r="D62" s="2" t="s">
        <v>102</v>
      </c>
      <c r="E62" s="4">
        <f t="shared" si="4"/>
        <v>20</v>
      </c>
      <c r="F62" s="7" t="str">
        <f>J62</f>
        <v>0</v>
      </c>
      <c r="G62" s="7">
        <f t="shared" si="5"/>
        <v>20</v>
      </c>
      <c r="H62" s="14">
        <f t="shared" si="6"/>
        <v>1</v>
      </c>
      <c r="J62" s="5" t="s">
        <v>110</v>
      </c>
      <c r="K62" s="2" t="s">
        <v>54</v>
      </c>
      <c r="L62" s="12">
        <v>42145</v>
      </c>
      <c r="M62" s="9">
        <v>2</v>
      </c>
      <c r="N62" s="32"/>
    </row>
    <row r="63" spans="1:14" s="18" customFormat="1">
      <c r="A63" s="2" t="s">
        <v>99</v>
      </c>
      <c r="B63" s="2" t="s">
        <v>4</v>
      </c>
      <c r="C63" s="15">
        <v>14.323</v>
      </c>
      <c r="D63" s="2" t="s">
        <v>102</v>
      </c>
      <c r="E63" s="4">
        <f t="shared" si="4"/>
        <v>14</v>
      </c>
      <c r="F63" s="7" t="str">
        <f>J63</f>
        <v>-2</v>
      </c>
      <c r="G63" s="7">
        <f t="shared" si="5"/>
        <v>12</v>
      </c>
      <c r="H63" s="14" t="str">
        <f t="shared" si="6"/>
        <v>NE</v>
      </c>
      <c r="I63"/>
      <c r="J63" s="5" t="s">
        <v>109</v>
      </c>
      <c r="K63" s="2" t="s">
        <v>99</v>
      </c>
      <c r="L63" s="12">
        <v>42142</v>
      </c>
      <c r="M63" s="11" t="s">
        <v>115</v>
      </c>
      <c r="N63" s="33"/>
    </row>
    <row r="64" spans="1:14" s="18" customFormat="1">
      <c r="A64" s="16" t="s">
        <v>99</v>
      </c>
      <c r="B64" s="16" t="s">
        <v>4</v>
      </c>
      <c r="C64" s="17">
        <v>17.332999999999998</v>
      </c>
      <c r="D64" s="16" t="s">
        <v>102</v>
      </c>
      <c r="E64" s="24">
        <f t="shared" si="4"/>
        <v>17</v>
      </c>
      <c r="F64" s="19">
        <v>-2</v>
      </c>
      <c r="G64" s="25">
        <f t="shared" si="5"/>
        <v>15</v>
      </c>
      <c r="H64" s="20" t="str">
        <f t="shared" si="6"/>
        <v>3-</v>
      </c>
      <c r="L64" s="22"/>
      <c r="M64" s="23"/>
      <c r="N64" s="34"/>
    </row>
    <row r="65" spans="1:14" s="18" customFormat="1">
      <c r="A65" s="2" t="s">
        <v>96</v>
      </c>
      <c r="B65" s="2" t="s">
        <v>34</v>
      </c>
      <c r="C65" s="15">
        <v>21.222999999999999</v>
      </c>
      <c r="D65" s="2" t="s">
        <v>102</v>
      </c>
      <c r="E65" s="4">
        <f t="shared" si="4"/>
        <v>21</v>
      </c>
      <c r="F65" s="7" t="str">
        <f>J65</f>
        <v>-1</v>
      </c>
      <c r="G65" s="7">
        <f t="shared" si="5"/>
        <v>20</v>
      </c>
      <c r="H65" s="14">
        <f t="shared" si="6"/>
        <v>1</v>
      </c>
      <c r="I65"/>
      <c r="J65" s="5" t="s">
        <v>114</v>
      </c>
      <c r="K65" s="2" t="s">
        <v>96</v>
      </c>
      <c r="L65" s="12">
        <v>42142</v>
      </c>
      <c r="M65" s="9">
        <v>1</v>
      </c>
      <c r="N65" s="32"/>
    </row>
    <row r="66" spans="1:14" s="18" customFormat="1">
      <c r="A66" s="2" t="s">
        <v>65</v>
      </c>
      <c r="B66" s="2" t="s">
        <v>66</v>
      </c>
      <c r="C66" s="15">
        <v>18.321999999999999</v>
      </c>
      <c r="D66" s="2" t="s">
        <v>102</v>
      </c>
      <c r="E66" s="4">
        <f t="shared" ref="E66:E93" si="7">TRUNC(C66)</f>
        <v>18</v>
      </c>
      <c r="F66" s="7" t="str">
        <f>J66</f>
        <v>-2</v>
      </c>
      <c r="G66" s="7">
        <f t="shared" ref="G66:G93" si="8">E66+F66</f>
        <v>16</v>
      </c>
      <c r="H66" s="14">
        <f t="shared" ref="H66:H93" si="9">IF(D66="NE","NE-kvalifikace",IF(G66&gt;19,1,IF(G66=19,"1-",IF(G66=18,2,IF(G66=17,"2-",IF(G66=16,3,IF(G66=15,"3-",IF(G66&lt;=14,"NE"))))))))</f>
        <v>3</v>
      </c>
      <c r="I66"/>
      <c r="J66" s="5" t="s">
        <v>109</v>
      </c>
      <c r="K66" s="2" t="s">
        <v>65</v>
      </c>
      <c r="L66" s="12">
        <v>42145</v>
      </c>
      <c r="M66" s="9">
        <v>3</v>
      </c>
      <c r="N66" s="32"/>
    </row>
    <row r="67" spans="1:14" s="18" customFormat="1">
      <c r="A67" s="2" t="s">
        <v>97</v>
      </c>
      <c r="B67" s="2" t="s">
        <v>98</v>
      </c>
      <c r="C67" s="15">
        <v>19.332000000000001</v>
      </c>
      <c r="D67" s="2" t="s">
        <v>102</v>
      </c>
      <c r="E67" s="4">
        <f t="shared" si="7"/>
        <v>19</v>
      </c>
      <c r="F67" s="7" t="str">
        <f>J67</f>
        <v>+2</v>
      </c>
      <c r="G67" s="7">
        <f t="shared" si="8"/>
        <v>21</v>
      </c>
      <c r="H67" s="14">
        <f t="shared" si="9"/>
        <v>1</v>
      </c>
      <c r="I67"/>
      <c r="J67" s="5" t="s">
        <v>112</v>
      </c>
      <c r="K67" s="2" t="s">
        <v>97</v>
      </c>
      <c r="L67" s="12">
        <v>42142</v>
      </c>
      <c r="M67" s="9">
        <v>1</v>
      </c>
      <c r="N67" s="32"/>
    </row>
    <row r="68" spans="1:14" s="18" customFormat="1">
      <c r="A68" s="16" t="s">
        <v>128</v>
      </c>
      <c r="B68" s="16" t="s">
        <v>129</v>
      </c>
      <c r="C68" s="17">
        <v>18.332999999999998</v>
      </c>
      <c r="D68" s="16" t="s">
        <v>102</v>
      </c>
      <c r="E68" s="24">
        <f t="shared" si="7"/>
        <v>18</v>
      </c>
      <c r="F68" s="19">
        <v>0</v>
      </c>
      <c r="G68" s="25">
        <f t="shared" si="8"/>
        <v>18</v>
      </c>
      <c r="H68" s="20">
        <f t="shared" si="9"/>
        <v>2</v>
      </c>
      <c r="L68" s="12">
        <v>42150</v>
      </c>
      <c r="M68" s="23">
        <v>3</v>
      </c>
      <c r="N68" s="31">
        <v>42053</v>
      </c>
    </row>
    <row r="69" spans="1:14" s="18" customFormat="1">
      <c r="A69" s="2" t="s">
        <v>76</v>
      </c>
      <c r="B69" s="2" t="s">
        <v>4</v>
      </c>
      <c r="C69" s="15">
        <v>13.311999999999999</v>
      </c>
      <c r="D69" s="2" t="s">
        <v>101</v>
      </c>
      <c r="E69" s="4">
        <f t="shared" si="7"/>
        <v>13</v>
      </c>
      <c r="F69" s="7" t="str">
        <f>J69</f>
        <v>+1</v>
      </c>
      <c r="G69" s="7">
        <f t="shared" si="8"/>
        <v>14</v>
      </c>
      <c r="H69" s="14" t="str">
        <f t="shared" si="9"/>
        <v>NE-kvalifikace</v>
      </c>
      <c r="I69"/>
      <c r="J69" s="5" t="s">
        <v>107</v>
      </c>
      <c r="K69" s="2" t="s">
        <v>76</v>
      </c>
      <c r="L69" s="12">
        <v>42142</v>
      </c>
      <c r="M69" s="11" t="s">
        <v>115</v>
      </c>
      <c r="N69" s="33"/>
    </row>
    <row r="70" spans="1:14" s="18" customFormat="1">
      <c r="A70" s="16" t="s">
        <v>76</v>
      </c>
      <c r="B70" s="16" t="s">
        <v>4</v>
      </c>
      <c r="C70" s="17">
        <v>17.332999999999998</v>
      </c>
      <c r="D70" s="16" t="s">
        <v>102</v>
      </c>
      <c r="E70" s="24">
        <f t="shared" si="7"/>
        <v>17</v>
      </c>
      <c r="F70" s="19">
        <v>1</v>
      </c>
      <c r="G70" s="25">
        <f t="shared" si="8"/>
        <v>18</v>
      </c>
      <c r="H70" s="20">
        <f t="shared" si="9"/>
        <v>2</v>
      </c>
      <c r="L70" s="22"/>
      <c r="M70" s="23"/>
      <c r="N70" s="34"/>
    </row>
    <row r="71" spans="1:14" s="18" customFormat="1">
      <c r="A71" s="2" t="s">
        <v>57</v>
      </c>
      <c r="B71" s="2" t="s">
        <v>58</v>
      </c>
      <c r="C71" s="15">
        <v>17.231000000000002</v>
      </c>
      <c r="D71" s="2" t="s">
        <v>101</v>
      </c>
      <c r="E71" s="4">
        <f t="shared" si="7"/>
        <v>17</v>
      </c>
      <c r="F71" s="7" t="str">
        <f>J71</f>
        <v>-3</v>
      </c>
      <c r="G71" s="7">
        <f t="shared" si="8"/>
        <v>14</v>
      </c>
      <c r="H71" s="14" t="str">
        <f t="shared" si="9"/>
        <v>NE-kvalifikace</v>
      </c>
      <c r="I71"/>
      <c r="J71" s="5" t="s">
        <v>108</v>
      </c>
      <c r="K71" s="2" t="s">
        <v>57</v>
      </c>
      <c r="L71" s="12">
        <v>42142</v>
      </c>
      <c r="M71" s="11" t="s">
        <v>115</v>
      </c>
      <c r="N71" s="33"/>
    </row>
    <row r="72" spans="1:14" s="18" customFormat="1">
      <c r="A72" s="16" t="s">
        <v>57</v>
      </c>
      <c r="B72" s="16" t="s">
        <v>58</v>
      </c>
      <c r="C72" s="17">
        <v>18.222999999999999</v>
      </c>
      <c r="D72" s="16" t="s">
        <v>102</v>
      </c>
      <c r="E72" s="24">
        <f t="shared" si="7"/>
        <v>18</v>
      </c>
      <c r="F72" s="19">
        <v>-3</v>
      </c>
      <c r="G72" s="25">
        <f t="shared" si="8"/>
        <v>15</v>
      </c>
      <c r="H72" s="20" t="str">
        <f t="shared" si="9"/>
        <v>3-</v>
      </c>
      <c r="L72" s="22"/>
      <c r="M72" s="23"/>
      <c r="N72" s="34"/>
    </row>
    <row r="73" spans="1:14" s="18" customFormat="1">
      <c r="A73" s="16" t="s">
        <v>130</v>
      </c>
      <c r="B73" s="16" t="s">
        <v>92</v>
      </c>
      <c r="C73" s="17">
        <v>10.321</v>
      </c>
      <c r="D73" s="16" t="s">
        <v>101</v>
      </c>
      <c r="E73" s="24">
        <f t="shared" si="7"/>
        <v>10</v>
      </c>
      <c r="F73" s="19">
        <v>0</v>
      </c>
      <c r="G73" s="25">
        <f t="shared" si="8"/>
        <v>10</v>
      </c>
      <c r="H73" s="20" t="str">
        <f t="shared" si="9"/>
        <v>NE-kvalifikace</v>
      </c>
      <c r="K73" s="16" t="s">
        <v>130</v>
      </c>
      <c r="L73" s="26">
        <v>42149</v>
      </c>
      <c r="M73" s="23" t="s">
        <v>115</v>
      </c>
      <c r="N73" s="33"/>
    </row>
    <row r="74" spans="1:14" s="18" customFormat="1">
      <c r="A74" s="2" t="s">
        <v>45</v>
      </c>
      <c r="B74" s="2" t="s">
        <v>46</v>
      </c>
      <c r="C74" s="15">
        <v>18.321000000000002</v>
      </c>
      <c r="D74" s="2" t="s">
        <v>101</v>
      </c>
      <c r="E74" s="4">
        <f t="shared" si="7"/>
        <v>18</v>
      </c>
      <c r="F74" s="7" t="str">
        <f>J74</f>
        <v>0</v>
      </c>
      <c r="G74" s="7">
        <f t="shared" si="8"/>
        <v>18</v>
      </c>
      <c r="H74" s="14" t="str">
        <f t="shared" si="9"/>
        <v>NE-kvalifikace</v>
      </c>
      <c r="I74"/>
      <c r="J74" s="5" t="s">
        <v>110</v>
      </c>
      <c r="K74" s="2" t="s">
        <v>45</v>
      </c>
      <c r="L74" s="12">
        <v>42142</v>
      </c>
      <c r="M74" s="11" t="s">
        <v>115</v>
      </c>
      <c r="N74" s="33"/>
    </row>
    <row r="75" spans="1:14" s="18" customFormat="1">
      <c r="A75" s="16" t="s">
        <v>45</v>
      </c>
      <c r="B75" s="16" t="s">
        <v>46</v>
      </c>
      <c r="C75" s="17">
        <v>18.332999999999998</v>
      </c>
      <c r="D75" s="16" t="s">
        <v>102</v>
      </c>
      <c r="E75" s="24">
        <f t="shared" si="7"/>
        <v>18</v>
      </c>
      <c r="F75" s="19">
        <v>0</v>
      </c>
      <c r="G75" s="25">
        <f t="shared" si="8"/>
        <v>18</v>
      </c>
      <c r="H75" s="20">
        <f t="shared" si="9"/>
        <v>2</v>
      </c>
      <c r="L75" s="22"/>
      <c r="M75" s="23"/>
      <c r="N75" s="34"/>
    </row>
    <row r="76" spans="1:14" s="18" customFormat="1">
      <c r="A76" s="2" t="s">
        <v>59</v>
      </c>
      <c r="B76" s="2" t="s">
        <v>34</v>
      </c>
      <c r="C76" s="15">
        <v>16.222999999999999</v>
      </c>
      <c r="D76" s="2" t="s">
        <v>102</v>
      </c>
      <c r="E76" s="4">
        <f t="shared" si="7"/>
        <v>16</v>
      </c>
      <c r="F76" s="7" t="str">
        <f>J76</f>
        <v>+1</v>
      </c>
      <c r="G76" s="7">
        <f t="shared" si="8"/>
        <v>17</v>
      </c>
      <c r="H76" s="14" t="str">
        <f t="shared" si="9"/>
        <v>2-</v>
      </c>
      <c r="I76"/>
      <c r="J76" s="5" t="s">
        <v>107</v>
      </c>
      <c r="K76" s="2" t="s">
        <v>59</v>
      </c>
      <c r="L76" s="10"/>
      <c r="M76" s="9"/>
      <c r="N76" s="34"/>
    </row>
    <row r="77" spans="1:14" s="18" customFormat="1">
      <c r="A77" s="29" t="s">
        <v>7</v>
      </c>
      <c r="B77" s="29" t="s">
        <v>8</v>
      </c>
      <c r="C77" s="15">
        <v>18.323</v>
      </c>
      <c r="D77" s="2" t="s">
        <v>102</v>
      </c>
      <c r="E77" s="4">
        <f t="shared" si="7"/>
        <v>18</v>
      </c>
      <c r="F77" s="7" t="str">
        <f>J77</f>
        <v>+3</v>
      </c>
      <c r="G77" s="7">
        <f t="shared" si="8"/>
        <v>21</v>
      </c>
      <c r="H77" s="14">
        <f t="shared" si="9"/>
        <v>1</v>
      </c>
      <c r="I77"/>
      <c r="J77" s="6" t="s">
        <v>111</v>
      </c>
      <c r="K77" s="2" t="s">
        <v>7</v>
      </c>
      <c r="L77" s="12">
        <v>42142</v>
      </c>
      <c r="M77" s="9">
        <v>1</v>
      </c>
      <c r="N77" s="32"/>
    </row>
    <row r="78" spans="1:14" s="18" customFormat="1">
      <c r="A78" s="2" t="s">
        <v>24</v>
      </c>
      <c r="B78" s="2" t="s">
        <v>23</v>
      </c>
      <c r="C78" s="15">
        <v>20.331</v>
      </c>
      <c r="D78" s="2" t="s">
        <v>101</v>
      </c>
      <c r="E78" s="4">
        <f t="shared" si="7"/>
        <v>20</v>
      </c>
      <c r="F78" s="7" t="str">
        <f>J78</f>
        <v>+3</v>
      </c>
      <c r="G78" s="7">
        <f t="shared" si="8"/>
        <v>23</v>
      </c>
      <c r="H78" s="14" t="str">
        <f t="shared" si="9"/>
        <v>NE-kvalifikace</v>
      </c>
      <c r="I78"/>
      <c r="J78" s="6" t="s">
        <v>111</v>
      </c>
      <c r="K78" s="2" t="s">
        <v>24</v>
      </c>
      <c r="L78" s="12">
        <v>42142</v>
      </c>
      <c r="M78" s="11" t="s">
        <v>115</v>
      </c>
      <c r="N78" s="34"/>
    </row>
    <row r="79" spans="1:14" s="18" customFormat="1">
      <c r="A79" s="16" t="s">
        <v>24</v>
      </c>
      <c r="B79" s="16" t="s">
        <v>23</v>
      </c>
      <c r="C79" s="17">
        <v>21.332999999999998</v>
      </c>
      <c r="D79" s="16" t="s">
        <v>102</v>
      </c>
      <c r="E79" s="24">
        <f t="shared" si="7"/>
        <v>21</v>
      </c>
      <c r="F79" s="19">
        <v>3</v>
      </c>
      <c r="G79" s="25">
        <f t="shared" si="8"/>
        <v>24</v>
      </c>
      <c r="H79" s="20">
        <f t="shared" si="9"/>
        <v>1</v>
      </c>
      <c r="L79" s="26">
        <v>42150</v>
      </c>
      <c r="M79" s="23">
        <v>1</v>
      </c>
      <c r="N79" s="32"/>
    </row>
    <row r="80" spans="1:14" s="18" customFormat="1">
      <c r="A80" s="2" t="s">
        <v>83</v>
      </c>
      <c r="B80" s="2" t="s">
        <v>4</v>
      </c>
      <c r="C80" s="15">
        <v>18.332000000000001</v>
      </c>
      <c r="D80" s="2" t="s">
        <v>102</v>
      </c>
      <c r="E80" s="4">
        <f t="shared" si="7"/>
        <v>18</v>
      </c>
      <c r="F80" s="7" t="str">
        <f>J80</f>
        <v>+3</v>
      </c>
      <c r="G80" s="7">
        <f t="shared" si="8"/>
        <v>21</v>
      </c>
      <c r="H80" s="14">
        <f t="shared" si="9"/>
        <v>1</v>
      </c>
      <c r="I80"/>
      <c r="J80" s="6" t="s">
        <v>111</v>
      </c>
      <c r="K80" s="2" t="s">
        <v>83</v>
      </c>
      <c r="L80" s="12">
        <v>42142</v>
      </c>
      <c r="M80" s="9">
        <v>1</v>
      </c>
      <c r="N80" s="31">
        <v>42142</v>
      </c>
    </row>
    <row r="81" spans="1:14" s="18" customFormat="1">
      <c r="A81" s="29" t="s">
        <v>11</v>
      </c>
      <c r="B81" s="29" t="s">
        <v>12</v>
      </c>
      <c r="C81" s="15">
        <v>21.332999999999998</v>
      </c>
      <c r="D81" s="2" t="s">
        <v>102</v>
      </c>
      <c r="E81" s="4">
        <f t="shared" si="7"/>
        <v>21</v>
      </c>
      <c r="F81" s="7" t="str">
        <f>J81</f>
        <v>+3</v>
      </c>
      <c r="G81" s="7">
        <f t="shared" si="8"/>
        <v>24</v>
      </c>
      <c r="H81" s="14">
        <f t="shared" si="9"/>
        <v>1</v>
      </c>
      <c r="I81"/>
      <c r="J81" s="5" t="s">
        <v>111</v>
      </c>
      <c r="K81" s="2" t="s">
        <v>11</v>
      </c>
      <c r="L81" s="12">
        <v>42142</v>
      </c>
      <c r="M81" s="9">
        <v>1</v>
      </c>
      <c r="N81" s="31">
        <v>42142</v>
      </c>
    </row>
    <row r="82" spans="1:14" s="18" customFormat="1">
      <c r="A82" s="2" t="s">
        <v>67</v>
      </c>
      <c r="B82" s="2" t="s">
        <v>46</v>
      </c>
      <c r="C82" s="15">
        <v>21.233000000000001</v>
      </c>
      <c r="D82" s="2" t="s">
        <v>102</v>
      </c>
      <c r="E82" s="4">
        <f t="shared" si="7"/>
        <v>21</v>
      </c>
      <c r="F82" s="7" t="str">
        <f>J82</f>
        <v>-1</v>
      </c>
      <c r="G82" s="7">
        <f t="shared" si="8"/>
        <v>20</v>
      </c>
      <c r="H82" s="14">
        <f t="shared" si="9"/>
        <v>1</v>
      </c>
      <c r="I82"/>
      <c r="J82" s="5" t="s">
        <v>114</v>
      </c>
      <c r="K82" s="2" t="s">
        <v>67</v>
      </c>
      <c r="L82" s="12">
        <v>42150</v>
      </c>
      <c r="M82" s="9">
        <v>2</v>
      </c>
      <c r="N82" s="31">
        <v>42150</v>
      </c>
    </row>
    <row r="83" spans="1:14" s="18" customFormat="1">
      <c r="A83" s="2" t="s">
        <v>86</v>
      </c>
      <c r="B83" s="2" t="s">
        <v>34</v>
      </c>
      <c r="C83" s="15">
        <v>13.212</v>
      </c>
      <c r="D83" s="2" t="s">
        <v>101</v>
      </c>
      <c r="E83" s="4">
        <f t="shared" si="7"/>
        <v>13</v>
      </c>
      <c r="F83" s="7" t="str">
        <f>J83</f>
        <v>0</v>
      </c>
      <c r="G83" s="7">
        <f t="shared" si="8"/>
        <v>13</v>
      </c>
      <c r="H83" s="14" t="str">
        <f t="shared" si="9"/>
        <v>NE-kvalifikace</v>
      </c>
      <c r="I83"/>
      <c r="J83" s="5" t="s">
        <v>110</v>
      </c>
      <c r="K83" s="2" t="s">
        <v>86</v>
      </c>
      <c r="L83" s="12">
        <v>42142</v>
      </c>
      <c r="M83" s="11" t="s">
        <v>115</v>
      </c>
      <c r="N83" s="32"/>
    </row>
    <row r="84" spans="1:14" s="18" customFormat="1">
      <c r="A84" s="16" t="s">
        <v>86</v>
      </c>
      <c r="B84" s="16" t="s">
        <v>34</v>
      </c>
      <c r="C84" s="17">
        <v>17.323</v>
      </c>
      <c r="D84" s="16" t="s">
        <v>102</v>
      </c>
      <c r="E84" s="24">
        <f t="shared" si="7"/>
        <v>17</v>
      </c>
      <c r="F84" s="19">
        <v>0</v>
      </c>
      <c r="G84" s="25">
        <f t="shared" si="8"/>
        <v>17</v>
      </c>
      <c r="H84" s="20" t="str">
        <f t="shared" si="9"/>
        <v>2-</v>
      </c>
      <c r="L84" s="26">
        <v>42150</v>
      </c>
      <c r="M84" s="23">
        <v>3</v>
      </c>
      <c r="N84" s="31">
        <v>42150</v>
      </c>
    </row>
    <row r="85" spans="1:14" s="18" customFormat="1">
      <c r="A85" s="29" t="s">
        <v>70</v>
      </c>
      <c r="B85" s="29" t="s">
        <v>71</v>
      </c>
      <c r="C85" s="15">
        <v>17.323</v>
      </c>
      <c r="D85" s="2" t="s">
        <v>102</v>
      </c>
      <c r="E85" s="4">
        <f t="shared" si="7"/>
        <v>17</v>
      </c>
      <c r="F85" s="7" t="str">
        <f>J85</f>
        <v>+3</v>
      </c>
      <c r="G85" s="7">
        <f t="shared" si="8"/>
        <v>20</v>
      </c>
      <c r="H85" s="14">
        <f t="shared" si="9"/>
        <v>1</v>
      </c>
      <c r="I85"/>
      <c r="J85" s="6" t="s">
        <v>111</v>
      </c>
      <c r="K85" s="2" t="s">
        <v>70</v>
      </c>
      <c r="L85" s="26">
        <v>42149</v>
      </c>
      <c r="M85" s="23">
        <v>1</v>
      </c>
      <c r="N85" s="32"/>
    </row>
    <row r="86" spans="1:14" s="18" customFormat="1">
      <c r="A86" s="2" t="s">
        <v>3</v>
      </c>
      <c r="B86" s="2" t="s">
        <v>4</v>
      </c>
      <c r="C86" s="15">
        <v>16.231000000000002</v>
      </c>
      <c r="D86" s="2" t="s">
        <v>101</v>
      </c>
      <c r="E86" s="4">
        <f t="shared" si="7"/>
        <v>16</v>
      </c>
      <c r="F86" s="7" t="str">
        <f>J86</f>
        <v>0</v>
      </c>
      <c r="G86" s="7">
        <f t="shared" si="8"/>
        <v>16</v>
      </c>
      <c r="H86" s="14" t="str">
        <f t="shared" si="9"/>
        <v>NE-kvalifikace</v>
      </c>
      <c r="I86"/>
      <c r="J86" s="5" t="s">
        <v>110</v>
      </c>
      <c r="K86" s="2" t="s">
        <v>3</v>
      </c>
      <c r="L86" s="12">
        <v>42142</v>
      </c>
      <c r="M86" s="11" t="s">
        <v>115</v>
      </c>
      <c r="N86" s="33"/>
    </row>
    <row r="87" spans="1:14" s="18" customFormat="1">
      <c r="A87" s="16" t="s">
        <v>3</v>
      </c>
      <c r="B87" s="16" t="s">
        <v>4</v>
      </c>
      <c r="C87" s="17">
        <v>19.332999999999998</v>
      </c>
      <c r="D87" s="16" t="s">
        <v>102</v>
      </c>
      <c r="E87" s="24">
        <f t="shared" si="7"/>
        <v>19</v>
      </c>
      <c r="F87" s="19">
        <v>0</v>
      </c>
      <c r="G87" s="25">
        <f t="shared" si="8"/>
        <v>19</v>
      </c>
      <c r="H87" s="20" t="str">
        <f t="shared" si="9"/>
        <v>1-</v>
      </c>
      <c r="L87" s="22"/>
      <c r="M87" s="23"/>
      <c r="N87" s="34"/>
    </row>
    <row r="88" spans="1:14" s="18" customFormat="1">
      <c r="A88" s="2" t="s">
        <v>85</v>
      </c>
      <c r="B88" s="2" t="s">
        <v>40</v>
      </c>
      <c r="C88" s="15">
        <v>16.321999999999999</v>
      </c>
      <c r="D88" s="2" t="s">
        <v>102</v>
      </c>
      <c r="E88" s="4">
        <f t="shared" si="7"/>
        <v>16</v>
      </c>
      <c r="F88" s="7" t="str">
        <f>J88</f>
        <v>+2</v>
      </c>
      <c r="G88" s="7">
        <f t="shared" si="8"/>
        <v>18</v>
      </c>
      <c r="H88" s="14">
        <f t="shared" si="9"/>
        <v>2</v>
      </c>
      <c r="I88"/>
      <c r="J88" s="5" t="s">
        <v>112</v>
      </c>
      <c r="K88" s="2" t="s">
        <v>85</v>
      </c>
      <c r="L88" s="12">
        <v>42150</v>
      </c>
      <c r="M88" s="11">
        <v>2</v>
      </c>
      <c r="N88" s="32"/>
    </row>
    <row r="89" spans="1:14" s="18" customFormat="1">
      <c r="A89" s="2" t="s">
        <v>35</v>
      </c>
      <c r="B89" s="2" t="s">
        <v>12</v>
      </c>
      <c r="C89" s="15">
        <v>19.323</v>
      </c>
      <c r="D89" s="2" t="s">
        <v>102</v>
      </c>
      <c r="E89" s="4">
        <f t="shared" si="7"/>
        <v>19</v>
      </c>
      <c r="F89" s="7" t="str">
        <f>J89</f>
        <v>0</v>
      </c>
      <c r="G89" s="7">
        <f t="shared" si="8"/>
        <v>19</v>
      </c>
      <c r="H89" s="14" t="str">
        <f t="shared" si="9"/>
        <v>1-</v>
      </c>
      <c r="I89"/>
      <c r="J89" s="5" t="s">
        <v>110</v>
      </c>
      <c r="K89" s="2" t="s">
        <v>35</v>
      </c>
      <c r="L89" s="12">
        <v>42150</v>
      </c>
      <c r="M89" s="9">
        <v>2</v>
      </c>
      <c r="N89" s="32"/>
    </row>
    <row r="90" spans="1:14" s="18" customFormat="1">
      <c r="A90" s="29" t="s">
        <v>38</v>
      </c>
      <c r="B90" s="29" t="s">
        <v>30</v>
      </c>
      <c r="C90" s="15">
        <v>18.323</v>
      </c>
      <c r="D90" s="2" t="s">
        <v>102</v>
      </c>
      <c r="E90" s="4">
        <f t="shared" si="7"/>
        <v>18</v>
      </c>
      <c r="F90" s="7" t="str">
        <f>J90</f>
        <v>0</v>
      </c>
      <c r="G90" s="7">
        <f t="shared" si="8"/>
        <v>18</v>
      </c>
      <c r="H90" s="14">
        <f t="shared" si="9"/>
        <v>2</v>
      </c>
      <c r="I90"/>
      <c r="J90" s="5" t="s">
        <v>110</v>
      </c>
      <c r="K90" s="2" t="s">
        <v>38</v>
      </c>
      <c r="L90" s="12">
        <v>42145</v>
      </c>
      <c r="M90" s="9">
        <v>2</v>
      </c>
      <c r="N90" s="32"/>
    </row>
    <row r="91" spans="1:14" s="18" customFormat="1">
      <c r="A91" s="2" t="s">
        <v>89</v>
      </c>
      <c r="B91" s="2" t="s">
        <v>90</v>
      </c>
      <c r="C91" s="15">
        <v>16.332999999999998</v>
      </c>
      <c r="D91" s="2" t="s">
        <v>102</v>
      </c>
      <c r="E91" s="4">
        <f t="shared" si="7"/>
        <v>16</v>
      </c>
      <c r="F91" s="7" t="str">
        <f>J91</f>
        <v>+2</v>
      </c>
      <c r="G91" s="7">
        <f t="shared" si="8"/>
        <v>18</v>
      </c>
      <c r="H91" s="14">
        <f t="shared" si="9"/>
        <v>2</v>
      </c>
      <c r="I91"/>
      <c r="J91" s="5" t="s">
        <v>112</v>
      </c>
      <c r="K91" s="2" t="s">
        <v>89</v>
      </c>
      <c r="L91" s="12">
        <v>42142</v>
      </c>
      <c r="M91" s="9">
        <v>2</v>
      </c>
      <c r="N91" s="32"/>
    </row>
    <row r="92" spans="1:14" s="18" customFormat="1">
      <c r="A92" s="2" t="s">
        <v>31</v>
      </c>
      <c r="B92" s="2" t="s">
        <v>32</v>
      </c>
      <c r="C92" s="15">
        <v>15.111000000000001</v>
      </c>
      <c r="D92" s="2" t="s">
        <v>101</v>
      </c>
      <c r="E92" s="4">
        <f t="shared" si="7"/>
        <v>15</v>
      </c>
      <c r="F92" s="7" t="str">
        <f>J92</f>
        <v>+1</v>
      </c>
      <c r="G92" s="7">
        <f t="shared" si="8"/>
        <v>16</v>
      </c>
      <c r="H92" s="14" t="str">
        <f t="shared" si="9"/>
        <v>NE-kvalifikace</v>
      </c>
      <c r="I92"/>
      <c r="J92" s="5" t="s">
        <v>107</v>
      </c>
      <c r="K92" s="2" t="s">
        <v>31</v>
      </c>
      <c r="L92" s="12">
        <v>42142</v>
      </c>
      <c r="M92" s="11" t="s">
        <v>115</v>
      </c>
      <c r="N92" s="33"/>
    </row>
    <row r="93" spans="1:14" s="18" customFormat="1">
      <c r="A93" s="16" t="s">
        <v>31</v>
      </c>
      <c r="B93" s="16" t="s">
        <v>32</v>
      </c>
      <c r="C93" s="17">
        <v>18.323</v>
      </c>
      <c r="D93" s="16" t="s">
        <v>102</v>
      </c>
      <c r="E93" s="24">
        <f t="shared" si="7"/>
        <v>18</v>
      </c>
      <c r="F93" s="19">
        <v>1</v>
      </c>
      <c r="G93" s="25">
        <f t="shared" si="8"/>
        <v>19</v>
      </c>
      <c r="H93" s="20" t="str">
        <f t="shared" si="9"/>
        <v>1-</v>
      </c>
      <c r="L93" s="22"/>
      <c r="M93" s="23"/>
      <c r="N93" s="31">
        <v>42150</v>
      </c>
    </row>
  </sheetData>
  <sheetProtection formatCells="0" formatColumns="0" formatRows="0" insertColumns="0" insertRows="0" insertHyperlinks="0" deleteColumns="0" deleteRows="0" sort="0" autoFilter="0" pivotTables="0"/>
  <sortState ref="A2:M93">
    <sortCondition ref="A2:A9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EPE33E 1. Zkouškový test z ETNI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</cp:lastModifiedBy>
  <dcterms:created xsi:type="dcterms:W3CDTF">2015-05-18T10:07:09Z</dcterms:created>
  <dcterms:modified xsi:type="dcterms:W3CDTF">2015-05-26T11:28:22Z</dcterms:modified>
</cp:coreProperties>
</file>